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96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xlnm.Print_Area" localSheetId="2">'3 курс'!$A$2:$BH$41</definedName>
  </definedNames>
  <calcPr fullCalcOnLoad="1"/>
</workbook>
</file>

<file path=xl/sharedStrings.xml><?xml version="1.0" encoding="utf-8"?>
<sst xmlns="http://schemas.openxmlformats.org/spreadsheetml/2006/main" count="348" uniqueCount="207">
  <si>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</si>
  <si>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</si>
  <si>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</si>
  <si>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</si>
  <si>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</si>
  <si>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</si>
  <si>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</si>
  <si>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</si>
  <si>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</si>
  <si>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</si>
  <si>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</si>
  <si>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</si>
  <si>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</si>
  <si>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</si>
  <si>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</si>
  <si>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</si>
  <si>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</si>
  <si>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3 курс</t>
  </si>
  <si>
    <t>Общий гуманитарный и социально- экономический цикл</t>
  </si>
  <si>
    <t>ОГСЭ.00</t>
  </si>
  <si>
    <t>Иностранный язык</t>
  </si>
  <si>
    <t>История</t>
  </si>
  <si>
    <t>Физическая культура</t>
  </si>
  <si>
    <t>Э</t>
  </si>
  <si>
    <t>Математический и общий естественнонаучный цикл</t>
  </si>
  <si>
    <t>ОП.06</t>
  </si>
  <si>
    <t>ПМ.01</t>
  </si>
  <si>
    <t>ПМ.04</t>
  </si>
  <si>
    <t>ОГСЭ.03</t>
  </si>
  <si>
    <t>36э</t>
  </si>
  <si>
    <t>Ведение технологических процессов горных и взрывных работ</t>
  </si>
  <si>
    <t>Система управления охраной труда и промышленной безопасностью в горной организации</t>
  </si>
  <si>
    <t>Выполнение работ по рабочей профессии "Слесарь-ремонтник"</t>
  </si>
  <si>
    <t>Основы горного и маркшейдерского дела</t>
  </si>
  <si>
    <t>Механизация и электроснабжение горных и взрывных работ</t>
  </si>
  <si>
    <t>Контроль безопасности ведения горных и взрывных работ</t>
  </si>
  <si>
    <t>ПМ.02</t>
  </si>
  <si>
    <t>Экологические основы природопользования</t>
  </si>
  <si>
    <t xml:space="preserve">Общепрофессиональные дисциплины </t>
  </si>
  <si>
    <t>Безопасность жизнедеятельности</t>
  </si>
  <si>
    <t>Эк</t>
  </si>
  <si>
    <t>УП.04</t>
  </si>
  <si>
    <t>МДК.0101</t>
  </si>
  <si>
    <t>МДК.0102</t>
  </si>
  <si>
    <t>МДК.0103</t>
  </si>
  <si>
    <t>/72</t>
  </si>
  <si>
    <t>/36</t>
  </si>
  <si>
    <t>18э</t>
  </si>
  <si>
    <t>ОГСЭ.04</t>
  </si>
  <si>
    <t>ПП.01</t>
  </si>
  <si>
    <t>МДК.0201</t>
  </si>
  <si>
    <t>УП.02</t>
  </si>
  <si>
    <t>МДК.0401</t>
  </si>
  <si>
    <t>ПП.04</t>
  </si>
  <si>
    <t>/68</t>
  </si>
  <si>
    <t>/144</t>
  </si>
  <si>
    <t>36/</t>
  </si>
  <si>
    <t>Информационные технологии в профессиональной деятельности</t>
  </si>
  <si>
    <t>ОП.08</t>
  </si>
  <si>
    <t>Правовые основы профессиональной деятельности</t>
  </si>
  <si>
    <t>ОП.10</t>
  </si>
  <si>
    <t>108/</t>
  </si>
  <si>
    <t>ПП.02</t>
  </si>
  <si>
    <t>ПМ.03</t>
  </si>
  <si>
    <t>Организация деятельности персонала производственного подразделения</t>
  </si>
  <si>
    <t>МДК 03.01</t>
  </si>
  <si>
    <t>УП.03</t>
  </si>
  <si>
    <t>ПП.03</t>
  </si>
  <si>
    <t>Подготовка к ИГА</t>
  </si>
  <si>
    <t xml:space="preserve">ИГА </t>
  </si>
  <si>
    <t xml:space="preserve">ПДП </t>
  </si>
  <si>
    <t>Технология добычи полезных ископаемых открытым способом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</si>
  <si>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</si>
  <si>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</si>
  <si>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</si>
  <si>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Всего часов в неделю обязательной учебной нагрузки</t>
  </si>
  <si>
    <t>Всего часов в неделю самостоятельной работы студентов</t>
  </si>
  <si>
    <t>2 курс</t>
  </si>
  <si>
    <t xml:space="preserve">4 курс </t>
  </si>
  <si>
    <t>27 авг - 1 сен</t>
  </si>
  <si>
    <t>2019 - 2020 учебный год, группа 417 - ГР</t>
  </si>
  <si>
    <t>02-07 сентября</t>
  </si>
  <si>
    <t>09-14 сентября</t>
  </si>
  <si>
    <t>16 - 21 сенятбря</t>
  </si>
  <si>
    <t>23 - 28 сентября</t>
  </si>
  <si>
    <t>30 сен - 5 окт</t>
  </si>
  <si>
    <t>28 окт - 02 нояб</t>
  </si>
  <si>
    <t>25 нояб-30 нояб</t>
  </si>
  <si>
    <t>23 дек-28 дек</t>
  </si>
  <si>
    <t>30 дек - 04 янв</t>
  </si>
  <si>
    <t>06 - 11 января</t>
  </si>
  <si>
    <t>13 - 18 нваря</t>
  </si>
  <si>
    <t>20 - 25 января</t>
  </si>
  <si>
    <t>27 янв - 01 фев</t>
  </si>
  <si>
    <t>24 фев-29 фев</t>
  </si>
  <si>
    <t>30 март- 04 апр</t>
  </si>
  <si>
    <t>27 апр-02 май</t>
  </si>
  <si>
    <t>01 - 06 июня</t>
  </si>
  <si>
    <t>29 июн- 3 июля</t>
  </si>
  <si>
    <t>27 июля-31 июл</t>
  </si>
  <si>
    <t>ОГСЭ.02</t>
  </si>
  <si>
    <t>48/</t>
  </si>
  <si>
    <t>34/42</t>
  </si>
  <si>
    <t>Цикл ЕН</t>
  </si>
  <si>
    <t>ЕН.01</t>
  </si>
  <si>
    <t>Математикеа</t>
  </si>
  <si>
    <t>60/</t>
  </si>
  <si>
    <t>ОП.01</t>
  </si>
  <si>
    <t>Инженерная графика</t>
  </si>
  <si>
    <t>ОП.02</t>
  </si>
  <si>
    <t>Электротехника и электроника</t>
  </si>
  <si>
    <t>ОП. 03</t>
  </si>
  <si>
    <t>Метрология, стандартизация и сертификация</t>
  </si>
  <si>
    <t>ОП.04</t>
  </si>
  <si>
    <t>Геология</t>
  </si>
  <si>
    <t>ОП.05</t>
  </si>
  <si>
    <t>Техническая механика</t>
  </si>
  <si>
    <t>64/42</t>
  </si>
  <si>
    <t>/84</t>
  </si>
  <si>
    <t>84/100</t>
  </si>
  <si>
    <t>92/</t>
  </si>
  <si>
    <t>96/164</t>
  </si>
  <si>
    <t>/120</t>
  </si>
  <si>
    <t>УП.01.01</t>
  </si>
  <si>
    <t xml:space="preserve">Основы философии  </t>
  </si>
  <si>
    <t>ОГСЭ.01</t>
  </si>
  <si>
    <t>ЕН.02</t>
  </si>
  <si>
    <t xml:space="preserve">Основы экономики </t>
  </si>
  <si>
    <t>ОП.07</t>
  </si>
  <si>
    <t>УП.01.02</t>
  </si>
  <si>
    <t>УП.01.03</t>
  </si>
  <si>
    <t>72/</t>
  </si>
  <si>
    <t>/108</t>
  </si>
  <si>
    <t>/180</t>
  </si>
  <si>
    <t>Геодезия и маркшейдерское дело</t>
  </si>
  <si>
    <t>Разработка месторождений полезных ископаемых</t>
  </si>
  <si>
    <t>/56</t>
  </si>
  <si>
    <t>26/24</t>
  </si>
  <si>
    <t>26/16</t>
  </si>
  <si>
    <t>90/</t>
  </si>
  <si>
    <t>/46</t>
  </si>
  <si>
    <t>252/138</t>
  </si>
  <si>
    <t>92/72</t>
  </si>
  <si>
    <t>Организация и управление производственным подразделением</t>
  </si>
  <si>
    <t>36Э</t>
  </si>
  <si>
    <t>2019 - 2020 учебный год, группа 217 - ГР</t>
  </si>
  <si>
    <t>20/48</t>
  </si>
  <si>
    <t>2019 - 2020 учебный год, группа 317 - ГР</t>
  </si>
  <si>
    <t>Каникулы</t>
  </si>
  <si>
    <t xml:space="preserve">                                                                              Каникулы</t>
  </si>
  <si>
    <t>27 апр-03 май</t>
  </si>
  <si>
    <t>27 июля- 2 авг</t>
  </si>
  <si>
    <t>28 март- 04 апр</t>
  </si>
  <si>
    <t>164/18</t>
  </si>
  <si>
    <t>164/196</t>
  </si>
  <si>
    <t>29 июн- 5 июля</t>
  </si>
  <si>
    <t>27 июля-2 авг</t>
  </si>
  <si>
    <t>2019 - 2020 учебный год, группа 117 - ГР</t>
  </si>
  <si>
    <t>27 авг-1 сен</t>
  </si>
  <si>
    <t>Сентябрь</t>
  </si>
  <si>
    <t>24 сен - 29 сен</t>
  </si>
  <si>
    <t>22 окт-27 окт</t>
  </si>
  <si>
    <t>29 окт - 3нояб</t>
  </si>
  <si>
    <t>26 нояб-1 дек</t>
  </si>
  <si>
    <t>3дек - 8 дек</t>
  </si>
  <si>
    <t>30 дек -5 янв</t>
  </si>
  <si>
    <t>6 янв - 12 янв</t>
  </si>
  <si>
    <t>Январь</t>
  </si>
  <si>
    <t>27 янв- 2 фев</t>
  </si>
  <si>
    <t>24 фев-1 март</t>
  </si>
  <si>
    <t>28 мар- 5 апр</t>
  </si>
  <si>
    <t>27 апр-3 мая</t>
  </si>
  <si>
    <t>29 июня-5 июль</t>
  </si>
  <si>
    <t>1 курс</t>
  </si>
  <si>
    <t>Общеобразовательный цикл</t>
  </si>
  <si>
    <t>ОДБ.01</t>
  </si>
  <si>
    <t>Русский язык</t>
  </si>
  <si>
    <t>34/44</t>
  </si>
  <si>
    <t>ОДБ.02</t>
  </si>
  <si>
    <t>Литература</t>
  </si>
  <si>
    <t>51/66</t>
  </si>
  <si>
    <t>ОДБ.03</t>
  </si>
  <si>
    <t>ОДБ.04</t>
  </si>
  <si>
    <t>ОДБ.05</t>
  </si>
  <si>
    <t xml:space="preserve">Обществознание </t>
  </si>
  <si>
    <t>ОДБ.06</t>
  </si>
  <si>
    <t>Биология</t>
  </si>
  <si>
    <t>ОДБ.07</t>
  </si>
  <si>
    <t>Химия</t>
  </si>
  <si>
    <t>ОДБ.08</t>
  </si>
  <si>
    <t>ОДП.09</t>
  </si>
  <si>
    <t>ОБЖ</t>
  </si>
  <si>
    <t>/70</t>
  </si>
  <si>
    <t>0/35</t>
  </si>
  <si>
    <t>ОДП.10</t>
  </si>
  <si>
    <t>Астрономия</t>
  </si>
  <si>
    <t>0/34</t>
  </si>
  <si>
    <t>0/17</t>
  </si>
  <si>
    <t>ОДБ.П.11</t>
  </si>
  <si>
    <t>Математика</t>
  </si>
  <si>
    <t>136/154</t>
  </si>
  <si>
    <t>ОДБ.П.12</t>
  </si>
  <si>
    <t>Физика</t>
  </si>
  <si>
    <t>85/84</t>
  </si>
  <si>
    <t>ОДБ.П13</t>
  </si>
  <si>
    <t>Информатика и ИКТ</t>
  </si>
  <si>
    <t>51/44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</si>
</sst>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vertical="center" textRotation="90"/>
    </xf>
    <xf numFmtId="0" fontId="3" fillId="0" borderId="11" xfId="0" applyFont="1" applyBorder="1" applyAlignment="1">
      <alignment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vertical="center"/>
    </xf>
    <xf numFmtId="172" fontId="3" fillId="0" borderId="15" xfId="0" applyNumberFormat="1" applyFont="1" applyBorder="1" applyAlignment="1">
      <alignment wrapText="1"/>
    </xf>
    <xf numFmtId="172" fontId="3" fillId="0" borderId="16" xfId="0" applyNumberFormat="1" applyFont="1" applyBorder="1" applyAlignment="1">
      <alignment wrapText="1"/>
    </xf>
    <xf numFmtId="172" fontId="12" fillId="0" borderId="10" xfId="0" applyNumberFormat="1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/>
    </xf>
    <xf numFmtId="0" fontId="20" fillId="0" borderId="10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20" fillId="32" borderId="10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textRotation="90"/>
    </xf>
    <xf numFmtId="0" fontId="7" fillId="32" borderId="10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32" borderId="1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10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textRotation="90"/>
    </xf>
    <xf numFmtId="172" fontId="3" fillId="32" borderId="15" xfId="0" applyNumberFormat="1" applyFont="1" applyFill="1" applyBorder="1" applyAlignment="1">
      <alignment wrapText="1"/>
    </xf>
    <xf numFmtId="16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6" fillId="0" borderId="14" xfId="0" applyFont="1" applyBorder="1" applyAlignment="1">
      <alignment/>
    </xf>
    <xf numFmtId="0" fontId="13" fillId="32" borderId="16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72" fontId="22" fillId="0" borderId="15" xfId="0" applyNumberFormat="1" applyFont="1" applyBorder="1" applyAlignment="1">
      <alignment/>
    </xf>
    <xf numFmtId="172" fontId="22" fillId="32" borderId="15" xfId="0" applyNumberFormat="1" applyFont="1" applyFill="1" applyBorder="1" applyAlignment="1">
      <alignment/>
    </xf>
    <xf numFmtId="172" fontId="22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36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12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textRotation="90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" fontId="4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172" fontId="13" fillId="0" borderId="10" xfId="0" applyNumberFormat="1" applyFont="1" applyBorder="1" applyAlignment="1">
      <alignment horizontal="center" vertical="center" textRotation="90"/>
    </xf>
    <xf numFmtId="17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textRotation="90"/>
    </xf>
    <xf numFmtId="0" fontId="13" fillId="0" borderId="16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textRotation="90"/>
    </xf>
    <xf numFmtId="0" fontId="4" fillId="0" borderId="13" xfId="0" applyNumberFormat="1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zoomScale="68" zoomScaleNormal="68" zoomScalePageLayoutView="0" workbookViewId="0" topLeftCell="A1">
      <selection activeCell="A1" sqref="A1:BF38"/>
    </sheetView>
  </sheetViews>
  <sheetFormatPr defaultColWidth="9.140625" defaultRowHeight="15"/>
  <sheetData>
    <row r="1" spans="1:58" ht="18.75">
      <c r="A1" s="268"/>
      <c r="B1" s="268"/>
      <c r="C1" s="268"/>
      <c r="D1" s="268"/>
      <c r="E1" s="139" t="s">
        <v>157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</row>
    <row r="2" spans="1:58" ht="75.75">
      <c r="A2" s="203" t="s">
        <v>0</v>
      </c>
      <c r="B2" s="203" t="s">
        <v>1</v>
      </c>
      <c r="C2" s="269" t="s">
        <v>2</v>
      </c>
      <c r="D2" s="203" t="s">
        <v>3</v>
      </c>
      <c r="E2" s="270" t="s">
        <v>158</v>
      </c>
      <c r="F2" s="271" t="s">
        <v>159</v>
      </c>
      <c r="G2" s="271"/>
      <c r="H2" s="271"/>
      <c r="I2" s="270" t="s">
        <v>160</v>
      </c>
      <c r="J2" s="271" t="s">
        <v>4</v>
      </c>
      <c r="K2" s="271"/>
      <c r="L2" s="271"/>
      <c r="M2" s="270" t="s">
        <v>161</v>
      </c>
      <c r="N2" s="49" t="s">
        <v>162</v>
      </c>
      <c r="O2" s="272" t="s">
        <v>5</v>
      </c>
      <c r="P2" s="272"/>
      <c r="Q2" s="272"/>
      <c r="R2" s="49" t="s">
        <v>163</v>
      </c>
      <c r="S2" s="49" t="s">
        <v>164</v>
      </c>
      <c r="T2" s="272" t="s">
        <v>6</v>
      </c>
      <c r="U2" s="272"/>
      <c r="V2" s="49" t="s">
        <v>165</v>
      </c>
      <c r="W2" s="273" t="s">
        <v>166</v>
      </c>
      <c r="X2" s="272" t="s">
        <v>167</v>
      </c>
      <c r="Y2" s="272"/>
      <c r="Z2" s="49" t="s">
        <v>168</v>
      </c>
      <c r="AA2" s="272" t="s">
        <v>7</v>
      </c>
      <c r="AB2" s="274"/>
      <c r="AC2" s="274"/>
      <c r="AD2" s="49" t="s">
        <v>169</v>
      </c>
      <c r="AE2" s="275" t="s">
        <v>8</v>
      </c>
      <c r="AF2" s="276"/>
      <c r="AG2" s="276"/>
      <c r="AH2" s="277"/>
      <c r="AI2" s="49" t="s">
        <v>170</v>
      </c>
      <c r="AJ2" s="275" t="s">
        <v>9</v>
      </c>
      <c r="AK2" s="276"/>
      <c r="AL2" s="277"/>
      <c r="AM2" s="49" t="s">
        <v>171</v>
      </c>
      <c r="AN2" s="275" t="s">
        <v>10</v>
      </c>
      <c r="AO2" s="276"/>
      <c r="AP2" s="276"/>
      <c r="AQ2" s="277"/>
      <c r="AR2" s="275" t="s">
        <v>11</v>
      </c>
      <c r="AS2" s="276"/>
      <c r="AT2" s="276"/>
      <c r="AU2" s="277"/>
      <c r="AV2" s="278" t="s">
        <v>172</v>
      </c>
      <c r="AW2" s="275" t="s">
        <v>12</v>
      </c>
      <c r="AX2" s="276"/>
      <c r="AY2" s="277"/>
      <c r="AZ2" s="49" t="s">
        <v>156</v>
      </c>
      <c r="BA2" s="275" t="s">
        <v>13</v>
      </c>
      <c r="BB2" s="276"/>
      <c r="BC2" s="276"/>
      <c r="BD2" s="277"/>
      <c r="BE2" s="279"/>
      <c r="BF2" s="49"/>
    </row>
    <row r="3" spans="1:58" ht="15">
      <c r="A3" s="203"/>
      <c r="B3" s="203"/>
      <c r="C3" s="269"/>
      <c r="D3" s="203"/>
      <c r="E3" s="280" t="s">
        <v>15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47"/>
    </row>
    <row r="4" spans="1:58" ht="15">
      <c r="A4" s="203"/>
      <c r="B4" s="203"/>
      <c r="C4" s="269"/>
      <c r="D4" s="203"/>
      <c r="E4" s="282">
        <v>36</v>
      </c>
      <c r="F4" s="282">
        <v>37</v>
      </c>
      <c r="G4" s="282">
        <v>38</v>
      </c>
      <c r="H4" s="282">
        <v>39</v>
      </c>
      <c r="I4" s="282">
        <v>40</v>
      </c>
      <c r="J4" s="283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7">
        <v>48</v>
      </c>
      <c r="R4" s="7">
        <v>49</v>
      </c>
      <c r="S4" s="7">
        <v>50</v>
      </c>
      <c r="T4" s="7">
        <v>51</v>
      </c>
      <c r="U4" s="7">
        <v>52</v>
      </c>
      <c r="V4" s="7">
        <v>1</v>
      </c>
      <c r="W4" s="7">
        <v>2</v>
      </c>
      <c r="X4" s="7">
        <v>3</v>
      </c>
      <c r="Y4" s="7">
        <v>4</v>
      </c>
      <c r="Z4" s="7">
        <v>5</v>
      </c>
      <c r="AA4" s="7">
        <v>6</v>
      </c>
      <c r="AB4" s="7">
        <v>7</v>
      </c>
      <c r="AC4" s="7">
        <v>8</v>
      </c>
      <c r="AD4" s="7">
        <v>9</v>
      </c>
      <c r="AE4" s="7">
        <v>10</v>
      </c>
      <c r="AF4" s="7">
        <v>11</v>
      </c>
      <c r="AG4" s="7">
        <v>12</v>
      </c>
      <c r="AH4" s="7">
        <v>13</v>
      </c>
      <c r="AI4" s="7">
        <v>14</v>
      </c>
      <c r="AJ4" s="7">
        <v>15</v>
      </c>
      <c r="AK4" s="7">
        <v>16</v>
      </c>
      <c r="AL4" s="7">
        <v>17</v>
      </c>
      <c r="AM4" s="7">
        <v>18</v>
      </c>
      <c r="AN4" s="7">
        <v>19</v>
      </c>
      <c r="AO4" s="7">
        <v>20</v>
      </c>
      <c r="AP4" s="7">
        <v>21</v>
      </c>
      <c r="AQ4" s="7">
        <v>22</v>
      </c>
      <c r="AR4" s="7">
        <v>23</v>
      </c>
      <c r="AS4" s="7">
        <v>24</v>
      </c>
      <c r="AT4" s="7">
        <v>25</v>
      </c>
      <c r="AU4" s="7">
        <v>26</v>
      </c>
      <c r="AV4" s="7">
        <v>27</v>
      </c>
      <c r="AW4" s="7">
        <v>28</v>
      </c>
      <c r="AX4" s="7">
        <v>29</v>
      </c>
      <c r="AY4" s="7">
        <v>30</v>
      </c>
      <c r="AZ4" s="7">
        <v>31</v>
      </c>
      <c r="BA4" s="7">
        <v>32</v>
      </c>
      <c r="BB4" s="7">
        <v>33</v>
      </c>
      <c r="BC4" s="7">
        <v>34</v>
      </c>
      <c r="BD4" s="7">
        <v>35</v>
      </c>
      <c r="BE4" s="7"/>
      <c r="BF4" s="47"/>
    </row>
    <row r="5" spans="1:58" ht="15">
      <c r="A5" s="203"/>
      <c r="B5" s="203"/>
      <c r="C5" s="269"/>
      <c r="D5" s="203"/>
      <c r="E5" s="284" t="s">
        <v>16</v>
      </c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47"/>
    </row>
    <row r="6" spans="1:58" ht="15">
      <c r="A6" s="203"/>
      <c r="B6" s="203"/>
      <c r="C6" s="269"/>
      <c r="D6" s="203"/>
      <c r="E6" s="282">
        <v>1</v>
      </c>
      <c r="F6" s="282">
        <v>2</v>
      </c>
      <c r="G6" s="282">
        <v>3</v>
      </c>
      <c r="H6" s="282">
        <v>4</v>
      </c>
      <c r="I6" s="282">
        <v>5</v>
      </c>
      <c r="J6" s="282">
        <v>6</v>
      </c>
      <c r="K6" s="282">
        <v>7</v>
      </c>
      <c r="L6" s="282">
        <v>8</v>
      </c>
      <c r="M6" s="282">
        <v>9</v>
      </c>
      <c r="N6" s="282">
        <v>10</v>
      </c>
      <c r="O6" s="282">
        <v>11</v>
      </c>
      <c r="P6" s="282">
        <v>12</v>
      </c>
      <c r="Q6" s="282">
        <v>13</v>
      </c>
      <c r="R6" s="282">
        <v>14</v>
      </c>
      <c r="S6" s="282">
        <v>15</v>
      </c>
      <c r="T6" s="282">
        <v>16</v>
      </c>
      <c r="U6" s="282">
        <v>17</v>
      </c>
      <c r="V6" s="282">
        <v>18</v>
      </c>
      <c r="W6" s="282">
        <v>19</v>
      </c>
      <c r="X6" s="282">
        <v>20</v>
      </c>
      <c r="Y6" s="282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7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7"/>
      <c r="BF6" s="48"/>
    </row>
    <row r="7" spans="1:58" ht="15.75">
      <c r="A7" s="285" t="s">
        <v>173</v>
      </c>
      <c r="B7" s="286"/>
      <c r="C7" s="287" t="s">
        <v>174</v>
      </c>
      <c r="D7" s="6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6"/>
      <c r="U7" s="14"/>
      <c r="V7" s="25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9" t="s">
        <v>148</v>
      </c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6"/>
      <c r="AU7" s="13"/>
      <c r="AV7" s="13"/>
      <c r="AW7" s="33"/>
      <c r="AX7" s="13"/>
      <c r="AY7" s="13"/>
      <c r="AZ7" s="13"/>
      <c r="BA7" s="13"/>
      <c r="BB7" s="13"/>
      <c r="BC7" s="13"/>
      <c r="BD7" s="13"/>
      <c r="BE7" s="6"/>
      <c r="BF7" s="268"/>
    </row>
    <row r="8" spans="1:58" ht="15.75">
      <c r="A8" s="285"/>
      <c r="B8" s="286"/>
      <c r="C8" s="287"/>
      <c r="D8" s="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6"/>
      <c r="U8" s="14"/>
      <c r="V8" s="25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90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6"/>
      <c r="AU8" s="13"/>
      <c r="AV8" s="13"/>
      <c r="AW8" s="33"/>
      <c r="AX8" s="13"/>
      <c r="AY8" s="13"/>
      <c r="AZ8" s="13"/>
      <c r="BA8" s="13"/>
      <c r="BB8" s="13"/>
      <c r="BC8" s="13"/>
      <c r="BD8" s="13"/>
      <c r="BE8" s="6"/>
      <c r="BF8" s="268"/>
    </row>
    <row r="9" spans="1:58" ht="15.75">
      <c r="A9" s="285"/>
      <c r="B9" s="291" t="s">
        <v>175</v>
      </c>
      <c r="C9" s="292" t="s">
        <v>176</v>
      </c>
      <c r="D9" s="6" t="s">
        <v>177</v>
      </c>
      <c r="E9" s="293">
        <v>2</v>
      </c>
      <c r="F9" s="293">
        <v>2</v>
      </c>
      <c r="G9" s="293">
        <v>2</v>
      </c>
      <c r="H9" s="293">
        <v>2</v>
      </c>
      <c r="I9" s="293">
        <v>2</v>
      </c>
      <c r="J9" s="293">
        <v>2</v>
      </c>
      <c r="K9" s="293">
        <v>2</v>
      </c>
      <c r="L9" s="293">
        <v>2</v>
      </c>
      <c r="M9" s="293">
        <v>2</v>
      </c>
      <c r="N9" s="293">
        <v>2</v>
      </c>
      <c r="O9" s="293">
        <v>2</v>
      </c>
      <c r="P9" s="293">
        <v>2</v>
      </c>
      <c r="Q9" s="293">
        <v>2</v>
      </c>
      <c r="R9" s="293">
        <v>2</v>
      </c>
      <c r="S9" s="293">
        <v>2</v>
      </c>
      <c r="T9" s="293">
        <v>2</v>
      </c>
      <c r="U9" s="14">
        <v>2</v>
      </c>
      <c r="V9" s="294">
        <f aca="true" t="shared" si="0" ref="V9:V24">SUM(E9:U9)</f>
        <v>34</v>
      </c>
      <c r="W9" s="5"/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>
        <v>2</v>
      </c>
      <c r="AI9" s="290"/>
      <c r="AJ9" s="5">
        <v>2</v>
      </c>
      <c r="AK9" s="5">
        <v>2</v>
      </c>
      <c r="AL9" s="5">
        <v>2</v>
      </c>
      <c r="AM9" s="5">
        <v>2</v>
      </c>
      <c r="AN9" s="5">
        <v>2</v>
      </c>
      <c r="AO9" s="5">
        <v>2</v>
      </c>
      <c r="AP9" s="5">
        <v>2</v>
      </c>
      <c r="AQ9" s="5">
        <v>2</v>
      </c>
      <c r="AR9" s="5">
        <v>2</v>
      </c>
      <c r="AS9" s="14">
        <v>2</v>
      </c>
      <c r="AT9" s="295">
        <v>2</v>
      </c>
      <c r="AU9" s="296" t="s">
        <v>23</v>
      </c>
      <c r="AV9" s="14"/>
      <c r="AW9" s="297">
        <f aca="true" t="shared" si="1" ref="AW9:AW26">SUM(W9:AT9)</f>
        <v>44</v>
      </c>
      <c r="AX9" s="298"/>
      <c r="AY9" s="298"/>
      <c r="AZ9" s="298"/>
      <c r="BA9" s="298"/>
      <c r="BB9" s="298"/>
      <c r="BC9" s="298"/>
      <c r="BD9" s="298"/>
      <c r="BE9" s="16">
        <f aca="true" t="shared" si="2" ref="BE9:BE35">AW9+V9</f>
        <v>78</v>
      </c>
      <c r="BF9" s="268"/>
    </row>
    <row r="10" spans="1:58" ht="15.75">
      <c r="A10" s="285"/>
      <c r="B10" s="291"/>
      <c r="C10" s="292"/>
      <c r="D10" s="6"/>
      <c r="E10" s="288">
        <v>1</v>
      </c>
      <c r="F10" s="288">
        <f aca="true" t="shared" si="3" ref="F10:U10">F9/2</f>
        <v>1</v>
      </c>
      <c r="G10" s="288">
        <f t="shared" si="3"/>
        <v>1</v>
      </c>
      <c r="H10" s="288">
        <f t="shared" si="3"/>
        <v>1</v>
      </c>
      <c r="I10" s="288">
        <f t="shared" si="3"/>
        <v>1</v>
      </c>
      <c r="J10" s="288">
        <f t="shared" si="3"/>
        <v>1</v>
      </c>
      <c r="K10" s="288">
        <f t="shared" si="3"/>
        <v>1</v>
      </c>
      <c r="L10" s="288">
        <f t="shared" si="3"/>
        <v>1</v>
      </c>
      <c r="M10" s="288">
        <f t="shared" si="3"/>
        <v>1</v>
      </c>
      <c r="N10" s="288">
        <f t="shared" si="3"/>
        <v>1</v>
      </c>
      <c r="O10" s="288">
        <f t="shared" si="3"/>
        <v>1</v>
      </c>
      <c r="P10" s="288">
        <f t="shared" si="3"/>
        <v>1</v>
      </c>
      <c r="Q10" s="288">
        <f t="shared" si="3"/>
        <v>1</v>
      </c>
      <c r="R10" s="288">
        <f t="shared" si="3"/>
        <v>1</v>
      </c>
      <c r="S10" s="288">
        <f t="shared" si="3"/>
        <v>1</v>
      </c>
      <c r="T10" s="288">
        <f t="shared" si="3"/>
        <v>1</v>
      </c>
      <c r="U10" s="288">
        <f t="shared" si="3"/>
        <v>1</v>
      </c>
      <c r="V10" s="25">
        <f t="shared" si="0"/>
        <v>17</v>
      </c>
      <c r="W10" s="288"/>
      <c r="X10" s="288">
        <f aca="true" t="shared" si="4" ref="X10:AS10">X9/2</f>
        <v>1</v>
      </c>
      <c r="Y10" s="288">
        <f t="shared" si="4"/>
        <v>1</v>
      </c>
      <c r="Z10" s="288">
        <f t="shared" si="4"/>
        <v>1</v>
      </c>
      <c r="AA10" s="288">
        <f t="shared" si="4"/>
        <v>1</v>
      </c>
      <c r="AB10" s="288">
        <f t="shared" si="4"/>
        <v>1</v>
      </c>
      <c r="AC10" s="288">
        <f t="shared" si="4"/>
        <v>1</v>
      </c>
      <c r="AD10" s="288">
        <f t="shared" si="4"/>
        <v>1</v>
      </c>
      <c r="AE10" s="288">
        <f t="shared" si="4"/>
        <v>1</v>
      </c>
      <c r="AF10" s="288">
        <f t="shared" si="4"/>
        <v>1</v>
      </c>
      <c r="AG10" s="288">
        <f t="shared" si="4"/>
        <v>1</v>
      </c>
      <c r="AH10" s="288">
        <f t="shared" si="4"/>
        <v>1</v>
      </c>
      <c r="AI10" s="290"/>
      <c r="AJ10" s="288">
        <f t="shared" si="4"/>
        <v>1</v>
      </c>
      <c r="AK10" s="288">
        <f t="shared" si="4"/>
        <v>1</v>
      </c>
      <c r="AL10" s="288">
        <f t="shared" si="4"/>
        <v>1</v>
      </c>
      <c r="AM10" s="288">
        <f t="shared" si="4"/>
        <v>1</v>
      </c>
      <c r="AN10" s="288">
        <f t="shared" si="4"/>
        <v>1</v>
      </c>
      <c r="AO10" s="288">
        <f t="shared" si="4"/>
        <v>1</v>
      </c>
      <c r="AP10" s="288">
        <f t="shared" si="4"/>
        <v>1</v>
      </c>
      <c r="AQ10" s="288">
        <f t="shared" si="4"/>
        <v>1</v>
      </c>
      <c r="AR10" s="288">
        <f t="shared" si="4"/>
        <v>1</v>
      </c>
      <c r="AS10" s="288">
        <f t="shared" si="4"/>
        <v>1</v>
      </c>
      <c r="AT10" s="6">
        <v>1</v>
      </c>
      <c r="AU10" s="13"/>
      <c r="AV10" s="13"/>
      <c r="AW10" s="68">
        <f t="shared" si="1"/>
        <v>22</v>
      </c>
      <c r="AX10" s="298"/>
      <c r="AY10" s="298"/>
      <c r="AZ10" s="298"/>
      <c r="BA10" s="298"/>
      <c r="BB10" s="298"/>
      <c r="BC10" s="298"/>
      <c r="BD10" s="298"/>
      <c r="BE10" s="16">
        <f t="shared" si="2"/>
        <v>39</v>
      </c>
      <c r="BF10" s="268"/>
    </row>
    <row r="11" spans="1:58" ht="15.75">
      <c r="A11" s="285"/>
      <c r="B11" s="291" t="s">
        <v>178</v>
      </c>
      <c r="C11" s="292" t="s">
        <v>179</v>
      </c>
      <c r="D11" s="6" t="s">
        <v>180</v>
      </c>
      <c r="E11" s="293">
        <v>3</v>
      </c>
      <c r="F11" s="293">
        <v>4</v>
      </c>
      <c r="G11" s="293">
        <v>2</v>
      </c>
      <c r="H11" s="293">
        <v>4</v>
      </c>
      <c r="I11" s="293">
        <v>2</v>
      </c>
      <c r="J11" s="293">
        <v>4</v>
      </c>
      <c r="K11" s="293">
        <v>2</v>
      </c>
      <c r="L11" s="293">
        <v>4</v>
      </c>
      <c r="M11" s="293">
        <v>2</v>
      </c>
      <c r="N11" s="293">
        <v>4</v>
      </c>
      <c r="O11" s="293">
        <v>2</v>
      </c>
      <c r="P11" s="293">
        <v>4</v>
      </c>
      <c r="Q11" s="293">
        <v>2</v>
      </c>
      <c r="R11" s="293">
        <v>4</v>
      </c>
      <c r="S11" s="293">
        <v>2</v>
      </c>
      <c r="T11" s="293">
        <v>4</v>
      </c>
      <c r="U11" s="14">
        <v>2</v>
      </c>
      <c r="V11" s="294">
        <f t="shared" si="0"/>
        <v>51</v>
      </c>
      <c r="W11" s="5"/>
      <c r="X11" s="5">
        <v>4</v>
      </c>
      <c r="Y11" s="5">
        <v>2</v>
      </c>
      <c r="Z11" s="5">
        <v>4</v>
      </c>
      <c r="AA11" s="5">
        <v>2</v>
      </c>
      <c r="AB11" s="5">
        <v>4</v>
      </c>
      <c r="AC11" s="5">
        <v>2</v>
      </c>
      <c r="AD11" s="5">
        <v>4</v>
      </c>
      <c r="AE11" s="5">
        <v>2</v>
      </c>
      <c r="AF11" s="5">
        <v>4</v>
      </c>
      <c r="AG11" s="5">
        <v>2</v>
      </c>
      <c r="AH11" s="5">
        <v>4</v>
      </c>
      <c r="AI11" s="290"/>
      <c r="AJ11" s="5">
        <v>2</v>
      </c>
      <c r="AK11" s="5">
        <v>4</v>
      </c>
      <c r="AL11" s="5">
        <v>2</v>
      </c>
      <c r="AM11" s="5">
        <v>4</v>
      </c>
      <c r="AN11" s="5">
        <v>2</v>
      </c>
      <c r="AO11" s="5">
        <v>4</v>
      </c>
      <c r="AP11" s="5">
        <v>2</v>
      </c>
      <c r="AQ11" s="5">
        <v>2</v>
      </c>
      <c r="AR11" s="5">
        <v>4</v>
      </c>
      <c r="AS11" s="14">
        <v>2</v>
      </c>
      <c r="AT11" s="14">
        <v>4</v>
      </c>
      <c r="AU11" s="14"/>
      <c r="AV11" s="14"/>
      <c r="AW11" s="297">
        <f t="shared" si="1"/>
        <v>66</v>
      </c>
      <c r="AX11" s="298"/>
      <c r="AY11" s="298"/>
      <c r="AZ11" s="298"/>
      <c r="BA11" s="298"/>
      <c r="BB11" s="298"/>
      <c r="BC11" s="298"/>
      <c r="BD11" s="298"/>
      <c r="BE11" s="16">
        <f t="shared" si="2"/>
        <v>117</v>
      </c>
      <c r="BF11" s="268"/>
    </row>
    <row r="12" spans="1:58" ht="15.75">
      <c r="A12" s="285"/>
      <c r="B12" s="291"/>
      <c r="C12" s="292"/>
      <c r="D12" s="6"/>
      <c r="E12" s="288">
        <v>2</v>
      </c>
      <c r="F12" s="288">
        <f aca="true" t="shared" si="5" ref="F12:U12">F11/2</f>
        <v>2</v>
      </c>
      <c r="G12" s="288">
        <f t="shared" si="5"/>
        <v>1</v>
      </c>
      <c r="H12" s="288">
        <f t="shared" si="5"/>
        <v>2</v>
      </c>
      <c r="I12" s="288">
        <f t="shared" si="5"/>
        <v>1</v>
      </c>
      <c r="J12" s="288">
        <f t="shared" si="5"/>
        <v>2</v>
      </c>
      <c r="K12" s="288">
        <f t="shared" si="5"/>
        <v>1</v>
      </c>
      <c r="L12" s="288">
        <f t="shared" si="5"/>
        <v>2</v>
      </c>
      <c r="M12" s="288">
        <f t="shared" si="5"/>
        <v>1</v>
      </c>
      <c r="N12" s="288">
        <f t="shared" si="5"/>
        <v>2</v>
      </c>
      <c r="O12" s="288">
        <f t="shared" si="5"/>
        <v>1</v>
      </c>
      <c r="P12" s="288">
        <f t="shared" si="5"/>
        <v>2</v>
      </c>
      <c r="Q12" s="288">
        <f t="shared" si="5"/>
        <v>1</v>
      </c>
      <c r="R12" s="288">
        <f t="shared" si="5"/>
        <v>2</v>
      </c>
      <c r="S12" s="288">
        <f t="shared" si="5"/>
        <v>1</v>
      </c>
      <c r="T12" s="288">
        <f t="shared" si="5"/>
        <v>2</v>
      </c>
      <c r="U12" s="288">
        <f t="shared" si="5"/>
        <v>1</v>
      </c>
      <c r="V12" s="25">
        <f t="shared" si="0"/>
        <v>26</v>
      </c>
      <c r="W12" s="288"/>
      <c r="X12" s="288">
        <f>X11/2</f>
        <v>2</v>
      </c>
      <c r="Y12" s="288">
        <f aca="true" t="shared" si="6" ref="Y12:AT12">Y11/2</f>
        <v>1</v>
      </c>
      <c r="Z12" s="288">
        <f t="shared" si="6"/>
        <v>2</v>
      </c>
      <c r="AA12" s="288">
        <f t="shared" si="6"/>
        <v>1</v>
      </c>
      <c r="AB12" s="288">
        <f t="shared" si="6"/>
        <v>2</v>
      </c>
      <c r="AC12" s="288">
        <f t="shared" si="6"/>
        <v>1</v>
      </c>
      <c r="AD12" s="288">
        <f t="shared" si="6"/>
        <v>2</v>
      </c>
      <c r="AE12" s="288">
        <f t="shared" si="6"/>
        <v>1</v>
      </c>
      <c r="AF12" s="288">
        <f t="shared" si="6"/>
        <v>2</v>
      </c>
      <c r="AG12" s="288">
        <f t="shared" si="6"/>
        <v>1</v>
      </c>
      <c r="AH12" s="288">
        <f t="shared" si="6"/>
        <v>2</v>
      </c>
      <c r="AI12" s="290"/>
      <c r="AJ12" s="288">
        <f t="shared" si="6"/>
        <v>1</v>
      </c>
      <c r="AK12" s="288">
        <f t="shared" si="6"/>
        <v>2</v>
      </c>
      <c r="AL12" s="288">
        <f t="shared" si="6"/>
        <v>1</v>
      </c>
      <c r="AM12" s="288">
        <f t="shared" si="6"/>
        <v>2</v>
      </c>
      <c r="AN12" s="288">
        <f t="shared" si="6"/>
        <v>1</v>
      </c>
      <c r="AO12" s="288">
        <f t="shared" si="6"/>
        <v>2</v>
      </c>
      <c r="AP12" s="288">
        <f t="shared" si="6"/>
        <v>1</v>
      </c>
      <c r="AQ12" s="288">
        <f t="shared" si="6"/>
        <v>1</v>
      </c>
      <c r="AR12" s="288">
        <f t="shared" si="6"/>
        <v>2</v>
      </c>
      <c r="AS12" s="288">
        <f t="shared" si="6"/>
        <v>1</v>
      </c>
      <c r="AT12" s="288">
        <f t="shared" si="6"/>
        <v>2</v>
      </c>
      <c r="AU12" s="13"/>
      <c r="AV12" s="13"/>
      <c r="AW12" s="68">
        <f t="shared" si="1"/>
        <v>33</v>
      </c>
      <c r="AX12" s="298"/>
      <c r="AY12" s="298"/>
      <c r="AZ12" s="298"/>
      <c r="BA12" s="298"/>
      <c r="BB12" s="298"/>
      <c r="BC12" s="298"/>
      <c r="BD12" s="298"/>
      <c r="BE12" s="16">
        <f t="shared" si="2"/>
        <v>59</v>
      </c>
      <c r="BF12" s="268"/>
    </row>
    <row r="13" spans="1:58" ht="15.75">
      <c r="A13" s="285"/>
      <c r="B13" s="291" t="s">
        <v>181</v>
      </c>
      <c r="C13" s="292" t="s">
        <v>20</v>
      </c>
      <c r="D13" s="6" t="s">
        <v>177</v>
      </c>
      <c r="E13" s="293">
        <v>2</v>
      </c>
      <c r="F13" s="293">
        <v>2</v>
      </c>
      <c r="G13" s="293">
        <v>2</v>
      </c>
      <c r="H13" s="293">
        <v>2</v>
      </c>
      <c r="I13" s="293">
        <v>2</v>
      </c>
      <c r="J13" s="293">
        <v>2</v>
      </c>
      <c r="K13" s="293">
        <v>2</v>
      </c>
      <c r="L13" s="293">
        <v>2</v>
      </c>
      <c r="M13" s="293">
        <v>2</v>
      </c>
      <c r="N13" s="293">
        <v>2</v>
      </c>
      <c r="O13" s="293">
        <v>2</v>
      </c>
      <c r="P13" s="293">
        <v>2</v>
      </c>
      <c r="Q13" s="293">
        <v>2</v>
      </c>
      <c r="R13" s="293">
        <v>2</v>
      </c>
      <c r="S13" s="293">
        <v>2</v>
      </c>
      <c r="T13" s="293">
        <v>2</v>
      </c>
      <c r="U13" s="14">
        <v>2</v>
      </c>
      <c r="V13" s="294">
        <f t="shared" si="0"/>
        <v>34</v>
      </c>
      <c r="W13" s="5"/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5">
        <v>4</v>
      </c>
      <c r="AD13" s="5">
        <v>2</v>
      </c>
      <c r="AE13" s="5">
        <v>2</v>
      </c>
      <c r="AF13" s="5">
        <v>2</v>
      </c>
      <c r="AG13" s="5">
        <v>2</v>
      </c>
      <c r="AH13" s="5">
        <v>2</v>
      </c>
      <c r="AI13" s="290"/>
      <c r="AJ13" s="5">
        <v>2</v>
      </c>
      <c r="AK13" s="5">
        <v>2</v>
      </c>
      <c r="AL13" s="5">
        <v>2</v>
      </c>
      <c r="AM13" s="5">
        <v>2</v>
      </c>
      <c r="AN13" s="5">
        <v>2</v>
      </c>
      <c r="AO13" s="5">
        <v>2</v>
      </c>
      <c r="AP13" s="5">
        <v>2</v>
      </c>
      <c r="AQ13" s="5">
        <v>2</v>
      </c>
      <c r="AR13" s="5">
        <v>2</v>
      </c>
      <c r="AS13" s="14">
        <v>2</v>
      </c>
      <c r="AT13" s="5"/>
      <c r="AU13" s="14"/>
      <c r="AV13" s="14"/>
      <c r="AW13" s="297">
        <f t="shared" si="1"/>
        <v>44</v>
      </c>
      <c r="AX13" s="298"/>
      <c r="AY13" s="298"/>
      <c r="AZ13" s="298"/>
      <c r="BA13" s="298"/>
      <c r="BB13" s="298"/>
      <c r="BC13" s="298"/>
      <c r="BD13" s="298"/>
      <c r="BE13" s="16">
        <f t="shared" si="2"/>
        <v>78</v>
      </c>
      <c r="BF13" s="268"/>
    </row>
    <row r="14" spans="1:58" ht="15.75">
      <c r="A14" s="285"/>
      <c r="B14" s="291"/>
      <c r="C14" s="292"/>
      <c r="D14" s="6"/>
      <c r="E14" s="288">
        <f>E13/2</f>
        <v>1</v>
      </c>
      <c r="F14" s="288">
        <f aca="true" t="shared" si="7" ref="F14:U14">F13/2</f>
        <v>1</v>
      </c>
      <c r="G14" s="288">
        <f t="shared" si="7"/>
        <v>1</v>
      </c>
      <c r="H14" s="288">
        <f t="shared" si="7"/>
        <v>1</v>
      </c>
      <c r="I14" s="288">
        <f t="shared" si="7"/>
        <v>1</v>
      </c>
      <c r="J14" s="288">
        <f t="shared" si="7"/>
        <v>1</v>
      </c>
      <c r="K14" s="288">
        <f t="shared" si="7"/>
        <v>1</v>
      </c>
      <c r="L14" s="288">
        <f t="shared" si="7"/>
        <v>1</v>
      </c>
      <c r="M14" s="288">
        <f t="shared" si="7"/>
        <v>1</v>
      </c>
      <c r="N14" s="288">
        <f t="shared" si="7"/>
        <v>1</v>
      </c>
      <c r="O14" s="288">
        <f t="shared" si="7"/>
        <v>1</v>
      </c>
      <c r="P14" s="288">
        <f t="shared" si="7"/>
        <v>1</v>
      </c>
      <c r="Q14" s="288">
        <f t="shared" si="7"/>
        <v>1</v>
      </c>
      <c r="R14" s="288">
        <f t="shared" si="7"/>
        <v>1</v>
      </c>
      <c r="S14" s="288">
        <f t="shared" si="7"/>
        <v>1</v>
      </c>
      <c r="T14" s="288">
        <f t="shared" si="7"/>
        <v>1</v>
      </c>
      <c r="U14" s="288">
        <f t="shared" si="7"/>
        <v>1</v>
      </c>
      <c r="V14" s="25">
        <f t="shared" si="0"/>
        <v>17</v>
      </c>
      <c r="W14" s="288"/>
      <c r="X14" s="288">
        <f>X13/2</f>
        <v>1</v>
      </c>
      <c r="Y14" s="288">
        <f aca="true" t="shared" si="8" ref="Y14:AS14">Y13/2</f>
        <v>1</v>
      </c>
      <c r="Z14" s="288">
        <f t="shared" si="8"/>
        <v>1</v>
      </c>
      <c r="AA14" s="288">
        <f t="shared" si="8"/>
        <v>1</v>
      </c>
      <c r="AB14" s="288">
        <f t="shared" si="8"/>
        <v>1</v>
      </c>
      <c r="AC14" s="288">
        <f t="shared" si="8"/>
        <v>2</v>
      </c>
      <c r="AD14" s="288">
        <f t="shared" si="8"/>
        <v>1</v>
      </c>
      <c r="AE14" s="288">
        <f t="shared" si="8"/>
        <v>1</v>
      </c>
      <c r="AF14" s="288">
        <f t="shared" si="8"/>
        <v>1</v>
      </c>
      <c r="AG14" s="288">
        <f t="shared" si="8"/>
        <v>1</v>
      </c>
      <c r="AH14" s="288">
        <f t="shared" si="8"/>
        <v>1</v>
      </c>
      <c r="AI14" s="290"/>
      <c r="AJ14" s="288">
        <f t="shared" si="8"/>
        <v>1</v>
      </c>
      <c r="AK14" s="288">
        <f t="shared" si="8"/>
        <v>1</v>
      </c>
      <c r="AL14" s="288">
        <f t="shared" si="8"/>
        <v>1</v>
      </c>
      <c r="AM14" s="288">
        <f t="shared" si="8"/>
        <v>1</v>
      </c>
      <c r="AN14" s="288">
        <f t="shared" si="8"/>
        <v>1</v>
      </c>
      <c r="AO14" s="288">
        <f t="shared" si="8"/>
        <v>1</v>
      </c>
      <c r="AP14" s="288">
        <f t="shared" si="8"/>
        <v>1</v>
      </c>
      <c r="AQ14" s="288">
        <f t="shared" si="8"/>
        <v>1</v>
      </c>
      <c r="AR14" s="288">
        <f t="shared" si="8"/>
        <v>1</v>
      </c>
      <c r="AS14" s="288">
        <f t="shared" si="8"/>
        <v>1</v>
      </c>
      <c r="AT14" s="6"/>
      <c r="AU14" s="13"/>
      <c r="AV14" s="13"/>
      <c r="AW14" s="68">
        <f t="shared" si="1"/>
        <v>22</v>
      </c>
      <c r="AX14" s="298"/>
      <c r="AY14" s="298"/>
      <c r="AZ14" s="298"/>
      <c r="BA14" s="298"/>
      <c r="BB14" s="298"/>
      <c r="BC14" s="298"/>
      <c r="BD14" s="298"/>
      <c r="BE14" s="16">
        <f t="shared" si="2"/>
        <v>39</v>
      </c>
      <c r="BF14" s="268"/>
    </row>
    <row r="15" spans="1:58" ht="15.75">
      <c r="A15" s="285"/>
      <c r="B15" s="291" t="s">
        <v>182</v>
      </c>
      <c r="C15" s="197" t="s">
        <v>21</v>
      </c>
      <c r="D15" s="6" t="s">
        <v>180</v>
      </c>
      <c r="E15" s="293">
        <v>3</v>
      </c>
      <c r="F15" s="293">
        <v>4</v>
      </c>
      <c r="G15" s="293">
        <v>2</v>
      </c>
      <c r="H15" s="293">
        <v>4</v>
      </c>
      <c r="I15" s="293">
        <v>2</v>
      </c>
      <c r="J15" s="293">
        <v>4</v>
      </c>
      <c r="K15" s="293">
        <v>2</v>
      </c>
      <c r="L15" s="293">
        <v>4</v>
      </c>
      <c r="M15" s="293">
        <v>2</v>
      </c>
      <c r="N15" s="293">
        <v>4</v>
      </c>
      <c r="O15" s="293">
        <v>2</v>
      </c>
      <c r="P15" s="293">
        <v>4</v>
      </c>
      <c r="Q15" s="293">
        <v>2</v>
      </c>
      <c r="R15" s="293">
        <v>4</v>
      </c>
      <c r="S15" s="293">
        <v>2</v>
      </c>
      <c r="T15" s="293">
        <v>4</v>
      </c>
      <c r="U15" s="14">
        <v>2</v>
      </c>
      <c r="V15" s="294">
        <f t="shared" si="0"/>
        <v>51</v>
      </c>
      <c r="W15" s="5"/>
      <c r="X15" s="5">
        <v>2</v>
      </c>
      <c r="Y15" s="5">
        <v>4</v>
      </c>
      <c r="Z15" s="5">
        <v>2</v>
      </c>
      <c r="AA15" s="5">
        <v>4</v>
      </c>
      <c r="AB15" s="5">
        <v>2</v>
      </c>
      <c r="AC15" s="5">
        <v>4</v>
      </c>
      <c r="AD15" s="5">
        <v>2</v>
      </c>
      <c r="AE15" s="5">
        <v>4</v>
      </c>
      <c r="AF15" s="5">
        <v>2</v>
      </c>
      <c r="AG15" s="5">
        <v>4</v>
      </c>
      <c r="AH15" s="5">
        <v>2</v>
      </c>
      <c r="AI15" s="290"/>
      <c r="AJ15" s="5">
        <v>4</v>
      </c>
      <c r="AK15" s="5">
        <v>2</v>
      </c>
      <c r="AL15" s="5">
        <v>4</v>
      </c>
      <c r="AM15" s="5">
        <v>2</v>
      </c>
      <c r="AN15" s="5">
        <v>4</v>
      </c>
      <c r="AO15" s="5">
        <v>2</v>
      </c>
      <c r="AP15" s="5">
        <v>4</v>
      </c>
      <c r="AQ15" s="5">
        <v>2</v>
      </c>
      <c r="AR15" s="5">
        <v>4</v>
      </c>
      <c r="AS15" s="14">
        <v>2</v>
      </c>
      <c r="AT15" s="5">
        <v>4</v>
      </c>
      <c r="AU15" s="14"/>
      <c r="AV15" s="14"/>
      <c r="AW15" s="297">
        <f t="shared" si="1"/>
        <v>66</v>
      </c>
      <c r="AX15" s="298"/>
      <c r="AY15" s="298"/>
      <c r="AZ15" s="298"/>
      <c r="BA15" s="298"/>
      <c r="BB15" s="298"/>
      <c r="BC15" s="298"/>
      <c r="BD15" s="298"/>
      <c r="BE15" s="16">
        <f t="shared" si="2"/>
        <v>117</v>
      </c>
      <c r="BF15" s="268"/>
    </row>
    <row r="16" spans="1:58" ht="15.75">
      <c r="A16" s="285"/>
      <c r="B16" s="291"/>
      <c r="C16" s="198"/>
      <c r="D16" s="6"/>
      <c r="E16" s="288">
        <v>2</v>
      </c>
      <c r="F16" s="288">
        <f aca="true" t="shared" si="9" ref="F16:U16">F15/2</f>
        <v>2</v>
      </c>
      <c r="G16" s="288">
        <f t="shared" si="9"/>
        <v>1</v>
      </c>
      <c r="H16" s="288">
        <f t="shared" si="9"/>
        <v>2</v>
      </c>
      <c r="I16" s="288">
        <f t="shared" si="9"/>
        <v>1</v>
      </c>
      <c r="J16" s="288">
        <f t="shared" si="9"/>
        <v>2</v>
      </c>
      <c r="K16" s="288">
        <f t="shared" si="9"/>
        <v>1</v>
      </c>
      <c r="L16" s="288">
        <f t="shared" si="9"/>
        <v>2</v>
      </c>
      <c r="M16" s="288">
        <f t="shared" si="9"/>
        <v>1</v>
      </c>
      <c r="N16" s="288">
        <f t="shared" si="9"/>
        <v>2</v>
      </c>
      <c r="O16" s="288">
        <f t="shared" si="9"/>
        <v>1</v>
      </c>
      <c r="P16" s="288">
        <f t="shared" si="9"/>
        <v>2</v>
      </c>
      <c r="Q16" s="288">
        <f t="shared" si="9"/>
        <v>1</v>
      </c>
      <c r="R16" s="288">
        <f t="shared" si="9"/>
        <v>2</v>
      </c>
      <c r="S16" s="288">
        <f t="shared" si="9"/>
        <v>1</v>
      </c>
      <c r="T16" s="288">
        <f t="shared" si="9"/>
        <v>2</v>
      </c>
      <c r="U16" s="288">
        <f t="shared" si="9"/>
        <v>1</v>
      </c>
      <c r="V16" s="25">
        <f t="shared" si="0"/>
        <v>26</v>
      </c>
      <c r="W16" s="288"/>
      <c r="X16" s="288">
        <f aca="true" t="shared" si="10" ref="X16:AS16">X15/2</f>
        <v>1</v>
      </c>
      <c r="Y16" s="288">
        <f t="shared" si="10"/>
        <v>2</v>
      </c>
      <c r="Z16" s="288">
        <f t="shared" si="10"/>
        <v>1</v>
      </c>
      <c r="AA16" s="288">
        <f t="shared" si="10"/>
        <v>2</v>
      </c>
      <c r="AB16" s="288">
        <f t="shared" si="10"/>
        <v>1</v>
      </c>
      <c r="AC16" s="288">
        <f t="shared" si="10"/>
        <v>2</v>
      </c>
      <c r="AD16" s="288">
        <f t="shared" si="10"/>
        <v>1</v>
      </c>
      <c r="AE16" s="288">
        <f t="shared" si="10"/>
        <v>2</v>
      </c>
      <c r="AF16" s="288">
        <f t="shared" si="10"/>
        <v>1</v>
      </c>
      <c r="AG16" s="288">
        <f t="shared" si="10"/>
        <v>2</v>
      </c>
      <c r="AH16" s="288">
        <f t="shared" si="10"/>
        <v>1</v>
      </c>
      <c r="AI16" s="290"/>
      <c r="AJ16" s="288">
        <f t="shared" si="10"/>
        <v>2</v>
      </c>
      <c r="AK16" s="288">
        <f t="shared" si="10"/>
        <v>1</v>
      </c>
      <c r="AL16" s="288">
        <f t="shared" si="10"/>
        <v>2</v>
      </c>
      <c r="AM16" s="288">
        <f t="shared" si="10"/>
        <v>1</v>
      </c>
      <c r="AN16" s="288">
        <f t="shared" si="10"/>
        <v>2</v>
      </c>
      <c r="AO16" s="288">
        <f t="shared" si="10"/>
        <v>1</v>
      </c>
      <c r="AP16" s="288">
        <f t="shared" si="10"/>
        <v>2</v>
      </c>
      <c r="AQ16" s="288">
        <f t="shared" si="10"/>
        <v>1</v>
      </c>
      <c r="AR16" s="288">
        <f t="shared" si="10"/>
        <v>2</v>
      </c>
      <c r="AS16" s="288">
        <f t="shared" si="10"/>
        <v>1</v>
      </c>
      <c r="AT16" s="288">
        <v>2</v>
      </c>
      <c r="AU16" s="13"/>
      <c r="AV16" s="13"/>
      <c r="AW16" s="68">
        <f t="shared" si="1"/>
        <v>33</v>
      </c>
      <c r="AX16" s="298"/>
      <c r="AY16" s="298"/>
      <c r="AZ16" s="298"/>
      <c r="BA16" s="298"/>
      <c r="BB16" s="298"/>
      <c r="BC16" s="298"/>
      <c r="BD16" s="298"/>
      <c r="BE16" s="16">
        <f t="shared" si="2"/>
        <v>59</v>
      </c>
      <c r="BF16" s="268"/>
    </row>
    <row r="17" spans="1:58" ht="15.75">
      <c r="A17" s="285"/>
      <c r="B17" s="291" t="s">
        <v>183</v>
      </c>
      <c r="C17" s="199" t="s">
        <v>184</v>
      </c>
      <c r="D17" s="6" t="s">
        <v>180</v>
      </c>
      <c r="E17" s="293">
        <v>3</v>
      </c>
      <c r="F17" s="293">
        <v>4</v>
      </c>
      <c r="G17" s="293">
        <v>2</v>
      </c>
      <c r="H17" s="293">
        <v>4</v>
      </c>
      <c r="I17" s="293">
        <v>2</v>
      </c>
      <c r="J17" s="293">
        <v>4</v>
      </c>
      <c r="K17" s="293">
        <v>2</v>
      </c>
      <c r="L17" s="293">
        <v>4</v>
      </c>
      <c r="M17" s="293">
        <v>2</v>
      </c>
      <c r="N17" s="293">
        <v>4</v>
      </c>
      <c r="O17" s="293">
        <v>2</v>
      </c>
      <c r="P17" s="293">
        <v>4</v>
      </c>
      <c r="Q17" s="293">
        <v>2</v>
      </c>
      <c r="R17" s="293">
        <v>4</v>
      </c>
      <c r="S17" s="293">
        <v>2</v>
      </c>
      <c r="T17" s="293">
        <v>4</v>
      </c>
      <c r="U17" s="14">
        <v>2</v>
      </c>
      <c r="V17" s="294">
        <f t="shared" si="0"/>
        <v>51</v>
      </c>
      <c r="W17" s="5"/>
      <c r="X17" s="5">
        <v>4</v>
      </c>
      <c r="Y17" s="5">
        <v>2</v>
      </c>
      <c r="Z17" s="5">
        <v>4</v>
      </c>
      <c r="AA17" s="5">
        <v>2</v>
      </c>
      <c r="AB17" s="5">
        <v>4</v>
      </c>
      <c r="AC17" s="5">
        <v>2</v>
      </c>
      <c r="AD17" s="5">
        <v>4</v>
      </c>
      <c r="AE17" s="5">
        <v>2</v>
      </c>
      <c r="AF17" s="5">
        <v>4</v>
      </c>
      <c r="AG17" s="5">
        <v>2</v>
      </c>
      <c r="AH17" s="5">
        <v>4</v>
      </c>
      <c r="AI17" s="290"/>
      <c r="AJ17" s="5">
        <v>2</v>
      </c>
      <c r="AK17" s="5">
        <v>4</v>
      </c>
      <c r="AL17" s="5">
        <v>2</v>
      </c>
      <c r="AM17" s="5">
        <v>4</v>
      </c>
      <c r="AN17" s="5">
        <v>2</v>
      </c>
      <c r="AO17" s="5">
        <v>4</v>
      </c>
      <c r="AP17" s="5">
        <v>2</v>
      </c>
      <c r="AQ17" s="5">
        <v>4</v>
      </c>
      <c r="AR17" s="5">
        <v>2</v>
      </c>
      <c r="AS17" s="14">
        <v>2</v>
      </c>
      <c r="AT17" s="5">
        <v>4</v>
      </c>
      <c r="AU17" s="14"/>
      <c r="AV17" s="14"/>
      <c r="AW17" s="297">
        <f t="shared" si="1"/>
        <v>66</v>
      </c>
      <c r="AX17" s="298"/>
      <c r="AY17" s="298"/>
      <c r="AZ17" s="298"/>
      <c r="BA17" s="298"/>
      <c r="BB17" s="298"/>
      <c r="BC17" s="298"/>
      <c r="BD17" s="298"/>
      <c r="BE17" s="16">
        <f t="shared" si="2"/>
        <v>117</v>
      </c>
      <c r="BF17" s="268"/>
    </row>
    <row r="18" spans="1:58" ht="15.75">
      <c r="A18" s="285"/>
      <c r="B18" s="291"/>
      <c r="C18" s="200"/>
      <c r="D18" s="6"/>
      <c r="E18" s="288">
        <v>2</v>
      </c>
      <c r="F18" s="288">
        <f aca="true" t="shared" si="11" ref="F18:U18">F17/2</f>
        <v>2</v>
      </c>
      <c r="G18" s="288">
        <f t="shared" si="11"/>
        <v>1</v>
      </c>
      <c r="H18" s="288">
        <f t="shared" si="11"/>
        <v>2</v>
      </c>
      <c r="I18" s="288">
        <f t="shared" si="11"/>
        <v>1</v>
      </c>
      <c r="J18" s="288">
        <f t="shared" si="11"/>
        <v>2</v>
      </c>
      <c r="K18" s="288">
        <f t="shared" si="11"/>
        <v>1</v>
      </c>
      <c r="L18" s="288">
        <f t="shared" si="11"/>
        <v>2</v>
      </c>
      <c r="M18" s="288">
        <f t="shared" si="11"/>
        <v>1</v>
      </c>
      <c r="N18" s="288">
        <f t="shared" si="11"/>
        <v>2</v>
      </c>
      <c r="O18" s="288">
        <f t="shared" si="11"/>
        <v>1</v>
      </c>
      <c r="P18" s="288">
        <f t="shared" si="11"/>
        <v>2</v>
      </c>
      <c r="Q18" s="288">
        <f t="shared" si="11"/>
        <v>1</v>
      </c>
      <c r="R18" s="288">
        <f t="shared" si="11"/>
        <v>2</v>
      </c>
      <c r="S18" s="288">
        <f t="shared" si="11"/>
        <v>1</v>
      </c>
      <c r="T18" s="288">
        <f t="shared" si="11"/>
        <v>2</v>
      </c>
      <c r="U18" s="288">
        <f t="shared" si="11"/>
        <v>1</v>
      </c>
      <c r="V18" s="25">
        <f t="shared" si="0"/>
        <v>26</v>
      </c>
      <c r="W18" s="288"/>
      <c r="X18" s="288">
        <f aca="true" t="shared" si="12" ref="X18:AS18">X17/2</f>
        <v>2</v>
      </c>
      <c r="Y18" s="288">
        <f t="shared" si="12"/>
        <v>1</v>
      </c>
      <c r="Z18" s="288">
        <f t="shared" si="12"/>
        <v>2</v>
      </c>
      <c r="AA18" s="288">
        <f t="shared" si="12"/>
        <v>1</v>
      </c>
      <c r="AB18" s="288">
        <f t="shared" si="12"/>
        <v>2</v>
      </c>
      <c r="AC18" s="288">
        <f t="shared" si="12"/>
        <v>1</v>
      </c>
      <c r="AD18" s="288">
        <f t="shared" si="12"/>
        <v>2</v>
      </c>
      <c r="AE18" s="288">
        <f t="shared" si="12"/>
        <v>1</v>
      </c>
      <c r="AF18" s="288">
        <f t="shared" si="12"/>
        <v>2</v>
      </c>
      <c r="AG18" s="288">
        <f t="shared" si="12"/>
        <v>1</v>
      </c>
      <c r="AH18" s="288">
        <f t="shared" si="12"/>
        <v>2</v>
      </c>
      <c r="AI18" s="290"/>
      <c r="AJ18" s="288">
        <f t="shared" si="12"/>
        <v>1</v>
      </c>
      <c r="AK18" s="288">
        <f t="shared" si="12"/>
        <v>2</v>
      </c>
      <c r="AL18" s="288">
        <f t="shared" si="12"/>
        <v>1</v>
      </c>
      <c r="AM18" s="288">
        <f t="shared" si="12"/>
        <v>2</v>
      </c>
      <c r="AN18" s="288">
        <f t="shared" si="12"/>
        <v>1</v>
      </c>
      <c r="AO18" s="288">
        <f t="shared" si="12"/>
        <v>2</v>
      </c>
      <c r="AP18" s="288">
        <f t="shared" si="12"/>
        <v>1</v>
      </c>
      <c r="AQ18" s="288">
        <f t="shared" si="12"/>
        <v>2</v>
      </c>
      <c r="AR18" s="288">
        <f t="shared" si="12"/>
        <v>1</v>
      </c>
      <c r="AS18" s="288">
        <f t="shared" si="12"/>
        <v>1</v>
      </c>
      <c r="AT18" s="6">
        <v>1</v>
      </c>
      <c r="AU18" s="13"/>
      <c r="AV18" s="13"/>
      <c r="AW18" s="68">
        <f t="shared" si="1"/>
        <v>32</v>
      </c>
      <c r="AX18" s="298"/>
      <c r="AY18" s="298"/>
      <c r="AZ18" s="298"/>
      <c r="BA18" s="298"/>
      <c r="BB18" s="298"/>
      <c r="BC18" s="298"/>
      <c r="BD18" s="298"/>
      <c r="BE18" s="16">
        <f t="shared" si="2"/>
        <v>58</v>
      </c>
      <c r="BF18" s="268"/>
    </row>
    <row r="19" spans="1:58" ht="15.75">
      <c r="A19" s="285"/>
      <c r="B19" s="291" t="s">
        <v>185</v>
      </c>
      <c r="C19" s="199" t="s">
        <v>186</v>
      </c>
      <c r="D19" s="6" t="s">
        <v>177</v>
      </c>
      <c r="E19" s="293">
        <v>2</v>
      </c>
      <c r="F19" s="293">
        <v>2</v>
      </c>
      <c r="G19" s="293">
        <v>2</v>
      </c>
      <c r="H19" s="293">
        <v>2</v>
      </c>
      <c r="I19" s="293">
        <v>2</v>
      </c>
      <c r="J19" s="293">
        <v>2</v>
      </c>
      <c r="K19" s="293">
        <v>2</v>
      </c>
      <c r="L19" s="293">
        <v>2</v>
      </c>
      <c r="M19" s="293">
        <v>2</v>
      </c>
      <c r="N19" s="293">
        <v>2</v>
      </c>
      <c r="O19" s="293">
        <v>2</v>
      </c>
      <c r="P19" s="293">
        <v>2</v>
      </c>
      <c r="Q19" s="293">
        <v>2</v>
      </c>
      <c r="R19" s="293">
        <v>2</v>
      </c>
      <c r="S19" s="293">
        <v>2</v>
      </c>
      <c r="T19" s="293">
        <v>2</v>
      </c>
      <c r="U19" s="293">
        <v>2</v>
      </c>
      <c r="V19" s="294">
        <f t="shared" si="0"/>
        <v>34</v>
      </c>
      <c r="W19" s="5"/>
      <c r="X19" s="5">
        <v>2</v>
      </c>
      <c r="Y19" s="5">
        <v>2</v>
      </c>
      <c r="Z19" s="5">
        <v>2</v>
      </c>
      <c r="AA19" s="5">
        <v>2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2</v>
      </c>
      <c r="AH19" s="5">
        <v>2</v>
      </c>
      <c r="AI19" s="290"/>
      <c r="AJ19" s="5">
        <v>2</v>
      </c>
      <c r="AK19" s="5">
        <v>2</v>
      </c>
      <c r="AL19" s="5">
        <v>2</v>
      </c>
      <c r="AM19" s="5">
        <v>2</v>
      </c>
      <c r="AN19" s="5">
        <v>2</v>
      </c>
      <c r="AO19" s="5">
        <v>2</v>
      </c>
      <c r="AP19" s="5">
        <v>2</v>
      </c>
      <c r="AQ19" s="5">
        <v>2</v>
      </c>
      <c r="AR19" s="5">
        <v>2</v>
      </c>
      <c r="AS19" s="14">
        <v>2</v>
      </c>
      <c r="AT19" s="14">
        <v>2</v>
      </c>
      <c r="AU19" s="14"/>
      <c r="AV19" s="14"/>
      <c r="AW19" s="297">
        <f t="shared" si="1"/>
        <v>44</v>
      </c>
      <c r="AX19" s="298"/>
      <c r="AY19" s="298"/>
      <c r="AZ19" s="298"/>
      <c r="BA19" s="298"/>
      <c r="BB19" s="298"/>
      <c r="BC19" s="298"/>
      <c r="BD19" s="298"/>
      <c r="BE19" s="16">
        <f t="shared" si="2"/>
        <v>78</v>
      </c>
      <c r="BF19" s="268"/>
    </row>
    <row r="20" spans="1:58" ht="15.75">
      <c r="A20" s="285"/>
      <c r="B20" s="291"/>
      <c r="C20" s="200"/>
      <c r="D20" s="6"/>
      <c r="E20" s="288">
        <v>1</v>
      </c>
      <c r="F20" s="288">
        <f aca="true" t="shared" si="13" ref="F20:U20">F19/2</f>
        <v>1</v>
      </c>
      <c r="G20" s="288">
        <f t="shared" si="13"/>
        <v>1</v>
      </c>
      <c r="H20" s="288">
        <f t="shared" si="13"/>
        <v>1</v>
      </c>
      <c r="I20" s="288">
        <f t="shared" si="13"/>
        <v>1</v>
      </c>
      <c r="J20" s="288">
        <f t="shared" si="13"/>
        <v>1</v>
      </c>
      <c r="K20" s="288">
        <f t="shared" si="13"/>
        <v>1</v>
      </c>
      <c r="L20" s="288">
        <f t="shared" si="13"/>
        <v>1</v>
      </c>
      <c r="M20" s="288">
        <f t="shared" si="13"/>
        <v>1</v>
      </c>
      <c r="N20" s="288">
        <f t="shared" si="13"/>
        <v>1</v>
      </c>
      <c r="O20" s="288">
        <f t="shared" si="13"/>
        <v>1</v>
      </c>
      <c r="P20" s="288">
        <f t="shared" si="13"/>
        <v>1</v>
      </c>
      <c r="Q20" s="288">
        <f t="shared" si="13"/>
        <v>1</v>
      </c>
      <c r="R20" s="288">
        <f t="shared" si="13"/>
        <v>1</v>
      </c>
      <c r="S20" s="288">
        <f t="shared" si="13"/>
        <v>1</v>
      </c>
      <c r="T20" s="288">
        <f t="shared" si="13"/>
        <v>1</v>
      </c>
      <c r="U20" s="288">
        <f t="shared" si="13"/>
        <v>1</v>
      </c>
      <c r="V20" s="25">
        <f t="shared" si="0"/>
        <v>17</v>
      </c>
      <c r="W20" s="288"/>
      <c r="X20" s="288">
        <f>X19/2</f>
        <v>1</v>
      </c>
      <c r="Y20" s="288">
        <f aca="true" t="shared" si="14" ref="Y20:AT20">Y19/2</f>
        <v>1</v>
      </c>
      <c r="Z20" s="288">
        <f t="shared" si="14"/>
        <v>1</v>
      </c>
      <c r="AA20" s="288">
        <f t="shared" si="14"/>
        <v>1</v>
      </c>
      <c r="AB20" s="288">
        <f t="shared" si="14"/>
        <v>1</v>
      </c>
      <c r="AC20" s="288">
        <f t="shared" si="14"/>
        <v>1</v>
      </c>
      <c r="AD20" s="288">
        <f t="shared" si="14"/>
        <v>1</v>
      </c>
      <c r="AE20" s="288">
        <f t="shared" si="14"/>
        <v>1</v>
      </c>
      <c r="AF20" s="288">
        <f t="shared" si="14"/>
        <v>1</v>
      </c>
      <c r="AG20" s="288">
        <f t="shared" si="14"/>
        <v>1</v>
      </c>
      <c r="AH20" s="288">
        <f t="shared" si="14"/>
        <v>1</v>
      </c>
      <c r="AI20" s="290"/>
      <c r="AJ20" s="288">
        <f t="shared" si="14"/>
        <v>1</v>
      </c>
      <c r="AK20" s="288">
        <f t="shared" si="14"/>
        <v>1</v>
      </c>
      <c r="AL20" s="288">
        <f t="shared" si="14"/>
        <v>1</v>
      </c>
      <c r="AM20" s="288">
        <f t="shared" si="14"/>
        <v>1</v>
      </c>
      <c r="AN20" s="288">
        <f t="shared" si="14"/>
        <v>1</v>
      </c>
      <c r="AO20" s="288">
        <f t="shared" si="14"/>
        <v>1</v>
      </c>
      <c r="AP20" s="288">
        <f t="shared" si="14"/>
        <v>1</v>
      </c>
      <c r="AQ20" s="288">
        <f t="shared" si="14"/>
        <v>1</v>
      </c>
      <c r="AR20" s="288">
        <f t="shared" si="14"/>
        <v>1</v>
      </c>
      <c r="AS20" s="288">
        <f t="shared" si="14"/>
        <v>1</v>
      </c>
      <c r="AT20" s="288">
        <f t="shared" si="14"/>
        <v>1</v>
      </c>
      <c r="AU20" s="13"/>
      <c r="AV20" s="13"/>
      <c r="AW20" s="68">
        <f t="shared" si="1"/>
        <v>22</v>
      </c>
      <c r="AX20" s="298"/>
      <c r="AY20" s="298"/>
      <c r="AZ20" s="298"/>
      <c r="BA20" s="298"/>
      <c r="BB20" s="298"/>
      <c r="BC20" s="298"/>
      <c r="BD20" s="298"/>
      <c r="BE20" s="16">
        <f t="shared" si="2"/>
        <v>39</v>
      </c>
      <c r="BF20" s="268"/>
    </row>
    <row r="21" spans="1:58" ht="15.75">
      <c r="A21" s="285"/>
      <c r="B21" s="291" t="s">
        <v>187</v>
      </c>
      <c r="C21" s="292" t="s">
        <v>188</v>
      </c>
      <c r="D21" s="6" t="s">
        <v>177</v>
      </c>
      <c r="E21" s="293">
        <v>2</v>
      </c>
      <c r="F21" s="293">
        <v>2</v>
      </c>
      <c r="G21" s="293">
        <v>2</v>
      </c>
      <c r="H21" s="293">
        <v>2</v>
      </c>
      <c r="I21" s="293">
        <v>2</v>
      </c>
      <c r="J21" s="293">
        <v>2</v>
      </c>
      <c r="K21" s="293">
        <v>2</v>
      </c>
      <c r="L21" s="293">
        <v>2</v>
      </c>
      <c r="M21" s="293">
        <v>2</v>
      </c>
      <c r="N21" s="293">
        <v>2</v>
      </c>
      <c r="O21" s="293">
        <v>2</v>
      </c>
      <c r="P21" s="293">
        <v>2</v>
      </c>
      <c r="Q21" s="293">
        <v>2</v>
      </c>
      <c r="R21" s="293">
        <v>2</v>
      </c>
      <c r="S21" s="293">
        <v>2</v>
      </c>
      <c r="T21" s="293">
        <v>2</v>
      </c>
      <c r="U21" s="14">
        <v>2</v>
      </c>
      <c r="V21" s="294">
        <f t="shared" si="0"/>
        <v>34</v>
      </c>
      <c r="W21" s="5"/>
      <c r="X21" s="5">
        <v>2</v>
      </c>
      <c r="Y21" s="5">
        <v>2</v>
      </c>
      <c r="Z21" s="5">
        <v>2</v>
      </c>
      <c r="AA21" s="5">
        <v>2</v>
      </c>
      <c r="AB21" s="5">
        <v>2</v>
      </c>
      <c r="AC21" s="5">
        <v>2</v>
      </c>
      <c r="AD21" s="5">
        <v>2</v>
      </c>
      <c r="AE21" s="5">
        <v>2</v>
      </c>
      <c r="AF21" s="5">
        <v>2</v>
      </c>
      <c r="AG21" s="5">
        <v>2</v>
      </c>
      <c r="AH21" s="5">
        <v>2</v>
      </c>
      <c r="AI21" s="290"/>
      <c r="AJ21" s="5">
        <v>2</v>
      </c>
      <c r="AK21" s="5">
        <v>2</v>
      </c>
      <c r="AL21" s="5">
        <v>2</v>
      </c>
      <c r="AM21" s="5">
        <v>2</v>
      </c>
      <c r="AN21" s="5">
        <v>2</v>
      </c>
      <c r="AO21" s="5">
        <v>2</v>
      </c>
      <c r="AP21" s="5">
        <v>2</v>
      </c>
      <c r="AQ21" s="5">
        <v>2</v>
      </c>
      <c r="AR21" s="5">
        <v>2</v>
      </c>
      <c r="AS21" s="14">
        <v>2</v>
      </c>
      <c r="AT21" s="5">
        <v>2</v>
      </c>
      <c r="AU21" s="14"/>
      <c r="AV21" s="14"/>
      <c r="AW21" s="297">
        <f t="shared" si="1"/>
        <v>44</v>
      </c>
      <c r="AX21" s="298"/>
      <c r="AY21" s="298"/>
      <c r="AZ21" s="298"/>
      <c r="BA21" s="298"/>
      <c r="BB21" s="298"/>
      <c r="BC21" s="298"/>
      <c r="BD21" s="298"/>
      <c r="BE21" s="16">
        <f t="shared" si="2"/>
        <v>78</v>
      </c>
      <c r="BF21" s="268"/>
    </row>
    <row r="22" spans="1:58" ht="15.75">
      <c r="A22" s="285"/>
      <c r="B22" s="291"/>
      <c r="C22" s="292"/>
      <c r="D22" s="6"/>
      <c r="E22" s="288">
        <f>E21/2</f>
        <v>1</v>
      </c>
      <c r="F22" s="288">
        <f aca="true" t="shared" si="15" ref="F22:U22">F21/2</f>
        <v>1</v>
      </c>
      <c r="G22" s="288">
        <f t="shared" si="15"/>
        <v>1</v>
      </c>
      <c r="H22" s="288">
        <f t="shared" si="15"/>
        <v>1</v>
      </c>
      <c r="I22" s="288">
        <f t="shared" si="15"/>
        <v>1</v>
      </c>
      <c r="J22" s="288">
        <f t="shared" si="15"/>
        <v>1</v>
      </c>
      <c r="K22" s="288">
        <f t="shared" si="15"/>
        <v>1</v>
      </c>
      <c r="L22" s="288">
        <f t="shared" si="15"/>
        <v>1</v>
      </c>
      <c r="M22" s="288">
        <f t="shared" si="15"/>
        <v>1</v>
      </c>
      <c r="N22" s="288">
        <f t="shared" si="15"/>
        <v>1</v>
      </c>
      <c r="O22" s="288">
        <f t="shared" si="15"/>
        <v>1</v>
      </c>
      <c r="P22" s="288">
        <f t="shared" si="15"/>
        <v>1</v>
      </c>
      <c r="Q22" s="288">
        <f t="shared" si="15"/>
        <v>1</v>
      </c>
      <c r="R22" s="288">
        <f t="shared" si="15"/>
        <v>1</v>
      </c>
      <c r="S22" s="288">
        <f t="shared" si="15"/>
        <v>1</v>
      </c>
      <c r="T22" s="288">
        <f t="shared" si="15"/>
        <v>1</v>
      </c>
      <c r="U22" s="288">
        <f t="shared" si="15"/>
        <v>1</v>
      </c>
      <c r="V22" s="25">
        <f t="shared" si="0"/>
        <v>17</v>
      </c>
      <c r="W22" s="288"/>
      <c r="X22" s="288">
        <f>X21/2</f>
        <v>1</v>
      </c>
      <c r="Y22" s="288">
        <f aca="true" t="shared" si="16" ref="Y22:AT22">Y21/2</f>
        <v>1</v>
      </c>
      <c r="Z22" s="288">
        <f t="shared" si="16"/>
        <v>1</v>
      </c>
      <c r="AA22" s="288">
        <f t="shared" si="16"/>
        <v>1</v>
      </c>
      <c r="AB22" s="288">
        <f t="shared" si="16"/>
        <v>1</v>
      </c>
      <c r="AC22" s="288">
        <f t="shared" si="16"/>
        <v>1</v>
      </c>
      <c r="AD22" s="288">
        <f t="shared" si="16"/>
        <v>1</v>
      </c>
      <c r="AE22" s="288">
        <f t="shared" si="16"/>
        <v>1</v>
      </c>
      <c r="AF22" s="288">
        <f t="shared" si="16"/>
        <v>1</v>
      </c>
      <c r="AG22" s="288">
        <f t="shared" si="16"/>
        <v>1</v>
      </c>
      <c r="AH22" s="288">
        <f t="shared" si="16"/>
        <v>1</v>
      </c>
      <c r="AI22" s="290"/>
      <c r="AJ22" s="288">
        <f t="shared" si="16"/>
        <v>1</v>
      </c>
      <c r="AK22" s="288">
        <f t="shared" si="16"/>
        <v>1</v>
      </c>
      <c r="AL22" s="288">
        <f t="shared" si="16"/>
        <v>1</v>
      </c>
      <c r="AM22" s="288">
        <f t="shared" si="16"/>
        <v>1</v>
      </c>
      <c r="AN22" s="288">
        <f t="shared" si="16"/>
        <v>1</v>
      </c>
      <c r="AO22" s="288">
        <f t="shared" si="16"/>
        <v>1</v>
      </c>
      <c r="AP22" s="288">
        <f t="shared" si="16"/>
        <v>1</v>
      </c>
      <c r="AQ22" s="288">
        <f t="shared" si="16"/>
        <v>1</v>
      </c>
      <c r="AR22" s="288">
        <f t="shared" si="16"/>
        <v>1</v>
      </c>
      <c r="AS22" s="288">
        <f t="shared" si="16"/>
        <v>1</v>
      </c>
      <c r="AT22" s="288">
        <f t="shared" si="16"/>
        <v>1</v>
      </c>
      <c r="AU22" s="13"/>
      <c r="AV22" s="13"/>
      <c r="AW22" s="68">
        <f t="shared" si="1"/>
        <v>22</v>
      </c>
      <c r="AX22" s="298"/>
      <c r="AY22" s="298"/>
      <c r="AZ22" s="298"/>
      <c r="BA22" s="298"/>
      <c r="BB22" s="298"/>
      <c r="BC22" s="298"/>
      <c r="BD22" s="298"/>
      <c r="BE22" s="16">
        <f t="shared" si="2"/>
        <v>39</v>
      </c>
      <c r="BF22" s="268"/>
    </row>
    <row r="23" spans="1:58" ht="15.75">
      <c r="A23" s="285"/>
      <c r="B23" s="291" t="s">
        <v>189</v>
      </c>
      <c r="C23" s="292" t="s">
        <v>22</v>
      </c>
      <c r="D23" s="6" t="s">
        <v>180</v>
      </c>
      <c r="E23" s="293">
        <v>3</v>
      </c>
      <c r="F23" s="293">
        <v>2</v>
      </c>
      <c r="G23" s="293">
        <v>4</v>
      </c>
      <c r="H23" s="293">
        <v>2</v>
      </c>
      <c r="I23" s="293">
        <v>4</v>
      </c>
      <c r="J23" s="293">
        <v>2</v>
      </c>
      <c r="K23" s="293">
        <v>4</v>
      </c>
      <c r="L23" s="293">
        <v>2</v>
      </c>
      <c r="M23" s="293">
        <v>4</v>
      </c>
      <c r="N23" s="293">
        <v>2</v>
      </c>
      <c r="O23" s="293">
        <v>4</v>
      </c>
      <c r="P23" s="293">
        <v>2</v>
      </c>
      <c r="Q23" s="293">
        <v>4</v>
      </c>
      <c r="R23" s="293">
        <v>2</v>
      </c>
      <c r="S23" s="293">
        <v>4</v>
      </c>
      <c r="T23" s="293">
        <v>2</v>
      </c>
      <c r="U23" s="14">
        <v>4</v>
      </c>
      <c r="V23" s="294">
        <f t="shared" si="0"/>
        <v>51</v>
      </c>
      <c r="W23" s="5"/>
      <c r="X23" s="5">
        <v>4</v>
      </c>
      <c r="Y23" s="5">
        <v>4</v>
      </c>
      <c r="Z23" s="5">
        <v>4</v>
      </c>
      <c r="AA23" s="5">
        <v>2</v>
      </c>
      <c r="AB23" s="5">
        <v>2</v>
      </c>
      <c r="AC23" s="5">
        <v>2</v>
      </c>
      <c r="AD23" s="5">
        <v>4</v>
      </c>
      <c r="AE23" s="5">
        <v>2</v>
      </c>
      <c r="AF23" s="5">
        <v>4</v>
      </c>
      <c r="AG23" s="5">
        <v>2</v>
      </c>
      <c r="AH23" s="5">
        <v>4</v>
      </c>
      <c r="AI23" s="290"/>
      <c r="AJ23" s="5">
        <v>2</v>
      </c>
      <c r="AK23" s="5">
        <v>4</v>
      </c>
      <c r="AL23" s="5">
        <v>2</v>
      </c>
      <c r="AM23" s="5">
        <v>4</v>
      </c>
      <c r="AN23" s="5">
        <v>2</v>
      </c>
      <c r="AO23" s="5">
        <v>2</v>
      </c>
      <c r="AP23" s="5">
        <v>4</v>
      </c>
      <c r="AQ23" s="14">
        <v>4</v>
      </c>
      <c r="AR23" s="5">
        <v>2</v>
      </c>
      <c r="AS23" s="14">
        <v>4</v>
      </c>
      <c r="AT23" s="14">
        <v>2</v>
      </c>
      <c r="AU23" s="14"/>
      <c r="AV23" s="14"/>
      <c r="AW23" s="297">
        <f t="shared" si="1"/>
        <v>66</v>
      </c>
      <c r="AX23" s="298"/>
      <c r="AY23" s="298"/>
      <c r="AZ23" s="298"/>
      <c r="BA23" s="298"/>
      <c r="BB23" s="298"/>
      <c r="BC23" s="298"/>
      <c r="BD23" s="298"/>
      <c r="BE23" s="16">
        <f t="shared" si="2"/>
        <v>117</v>
      </c>
      <c r="BF23" s="268"/>
    </row>
    <row r="24" spans="1:58" ht="15.75">
      <c r="A24" s="285"/>
      <c r="B24" s="291"/>
      <c r="C24" s="292"/>
      <c r="D24" s="6"/>
      <c r="E24" s="288">
        <v>1</v>
      </c>
      <c r="F24" s="288">
        <f aca="true" t="shared" si="17" ref="F24:U24">F23/2</f>
        <v>1</v>
      </c>
      <c r="G24" s="288">
        <f t="shared" si="17"/>
        <v>2</v>
      </c>
      <c r="H24" s="288">
        <f t="shared" si="17"/>
        <v>1</v>
      </c>
      <c r="I24" s="288">
        <f t="shared" si="17"/>
        <v>2</v>
      </c>
      <c r="J24" s="288">
        <f t="shared" si="17"/>
        <v>1</v>
      </c>
      <c r="K24" s="288">
        <f t="shared" si="17"/>
        <v>2</v>
      </c>
      <c r="L24" s="288">
        <f t="shared" si="17"/>
        <v>1</v>
      </c>
      <c r="M24" s="288">
        <f t="shared" si="17"/>
        <v>2</v>
      </c>
      <c r="N24" s="288">
        <f t="shared" si="17"/>
        <v>1</v>
      </c>
      <c r="O24" s="288">
        <f t="shared" si="17"/>
        <v>2</v>
      </c>
      <c r="P24" s="288">
        <f t="shared" si="17"/>
        <v>1</v>
      </c>
      <c r="Q24" s="288">
        <f t="shared" si="17"/>
        <v>2</v>
      </c>
      <c r="R24" s="288">
        <f t="shared" si="17"/>
        <v>1</v>
      </c>
      <c r="S24" s="288">
        <f t="shared" si="17"/>
        <v>2</v>
      </c>
      <c r="T24" s="288">
        <f t="shared" si="17"/>
        <v>1</v>
      </c>
      <c r="U24" s="288">
        <f t="shared" si="17"/>
        <v>2</v>
      </c>
      <c r="V24" s="25">
        <f t="shared" si="0"/>
        <v>25</v>
      </c>
      <c r="W24" s="288"/>
      <c r="X24" s="288">
        <f aca="true" t="shared" si="18" ref="X24:AS24">X23/2</f>
        <v>2</v>
      </c>
      <c r="Y24" s="288">
        <f t="shared" si="18"/>
        <v>2</v>
      </c>
      <c r="Z24" s="288">
        <f t="shared" si="18"/>
        <v>2</v>
      </c>
      <c r="AA24" s="288">
        <f t="shared" si="18"/>
        <v>1</v>
      </c>
      <c r="AB24" s="288">
        <f t="shared" si="18"/>
        <v>1</v>
      </c>
      <c r="AC24" s="288">
        <f t="shared" si="18"/>
        <v>1</v>
      </c>
      <c r="AD24" s="288">
        <f t="shared" si="18"/>
        <v>2</v>
      </c>
      <c r="AE24" s="288">
        <f t="shared" si="18"/>
        <v>1</v>
      </c>
      <c r="AF24" s="288">
        <f t="shared" si="18"/>
        <v>2</v>
      </c>
      <c r="AG24" s="288">
        <f t="shared" si="18"/>
        <v>1</v>
      </c>
      <c r="AH24" s="288">
        <f t="shared" si="18"/>
        <v>2</v>
      </c>
      <c r="AI24" s="290"/>
      <c r="AJ24" s="288">
        <f t="shared" si="18"/>
        <v>1</v>
      </c>
      <c r="AK24" s="288">
        <f t="shared" si="18"/>
        <v>2</v>
      </c>
      <c r="AL24" s="288">
        <f t="shared" si="18"/>
        <v>1</v>
      </c>
      <c r="AM24" s="288">
        <f t="shared" si="18"/>
        <v>2</v>
      </c>
      <c r="AN24" s="288">
        <f t="shared" si="18"/>
        <v>1</v>
      </c>
      <c r="AO24" s="288">
        <f t="shared" si="18"/>
        <v>1</v>
      </c>
      <c r="AP24" s="288">
        <f t="shared" si="18"/>
        <v>2</v>
      </c>
      <c r="AQ24" s="288">
        <f t="shared" si="18"/>
        <v>2</v>
      </c>
      <c r="AR24" s="288">
        <f t="shared" si="18"/>
        <v>1</v>
      </c>
      <c r="AS24" s="288">
        <f t="shared" si="18"/>
        <v>2</v>
      </c>
      <c r="AT24" s="13">
        <v>1</v>
      </c>
      <c r="AU24" s="13"/>
      <c r="AV24" s="13"/>
      <c r="AW24" s="68">
        <f t="shared" si="1"/>
        <v>33</v>
      </c>
      <c r="AX24" s="298"/>
      <c r="AY24" s="298"/>
      <c r="AZ24" s="298"/>
      <c r="BA24" s="298"/>
      <c r="BB24" s="298"/>
      <c r="BC24" s="298"/>
      <c r="BD24" s="298"/>
      <c r="BE24" s="16">
        <f t="shared" si="2"/>
        <v>58</v>
      </c>
      <c r="BF24" s="268"/>
    </row>
    <row r="25" spans="1:58" ht="15.75">
      <c r="A25" s="285"/>
      <c r="B25" s="197" t="s">
        <v>190</v>
      </c>
      <c r="C25" s="199" t="s">
        <v>191</v>
      </c>
      <c r="D25" s="6" t="s">
        <v>192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9"/>
      <c r="T25" s="299"/>
      <c r="U25" s="14"/>
      <c r="V25" s="294">
        <v>0</v>
      </c>
      <c r="W25" s="5"/>
      <c r="X25" s="5">
        <v>4</v>
      </c>
      <c r="Y25" s="5">
        <v>4</v>
      </c>
      <c r="Z25" s="5">
        <v>4</v>
      </c>
      <c r="AA25" s="5">
        <v>4</v>
      </c>
      <c r="AB25" s="5">
        <v>4</v>
      </c>
      <c r="AC25" s="5">
        <v>2</v>
      </c>
      <c r="AD25" s="5">
        <v>2</v>
      </c>
      <c r="AE25" s="5">
        <v>4</v>
      </c>
      <c r="AF25" s="5">
        <v>2</v>
      </c>
      <c r="AG25" s="5">
        <v>4</v>
      </c>
      <c r="AH25" s="5">
        <v>2</v>
      </c>
      <c r="AI25" s="290"/>
      <c r="AJ25" s="5">
        <v>4</v>
      </c>
      <c r="AK25" s="5">
        <v>2</v>
      </c>
      <c r="AL25" s="5">
        <v>4</v>
      </c>
      <c r="AM25" s="5">
        <v>2</v>
      </c>
      <c r="AN25" s="5">
        <v>4</v>
      </c>
      <c r="AO25" s="5">
        <v>4</v>
      </c>
      <c r="AP25" s="5">
        <v>2</v>
      </c>
      <c r="AQ25" s="5">
        <v>2</v>
      </c>
      <c r="AR25" s="5">
        <v>4</v>
      </c>
      <c r="AS25" s="14">
        <v>4</v>
      </c>
      <c r="AT25" s="14">
        <v>2</v>
      </c>
      <c r="AU25" s="14"/>
      <c r="AV25" s="14"/>
      <c r="AW25" s="297">
        <f t="shared" si="1"/>
        <v>70</v>
      </c>
      <c r="AX25" s="298"/>
      <c r="AY25" s="298"/>
      <c r="AZ25" s="298"/>
      <c r="BA25" s="298"/>
      <c r="BB25" s="298"/>
      <c r="BC25" s="298"/>
      <c r="BD25" s="298"/>
      <c r="BE25" s="16">
        <f t="shared" si="2"/>
        <v>70</v>
      </c>
      <c r="BF25" s="268"/>
    </row>
    <row r="26" spans="1:58" ht="15.75">
      <c r="A26" s="285"/>
      <c r="B26" s="198"/>
      <c r="C26" s="200"/>
      <c r="D26" s="6" t="s">
        <v>193</v>
      </c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9"/>
      <c r="T26" s="13"/>
      <c r="U26" s="14"/>
      <c r="V26" s="25">
        <v>0</v>
      </c>
      <c r="W26" s="288"/>
      <c r="X26" s="288">
        <f aca="true" t="shared" si="19" ref="X26:AS26">X25/2</f>
        <v>2</v>
      </c>
      <c r="Y26" s="288">
        <f t="shared" si="19"/>
        <v>2</v>
      </c>
      <c r="Z26" s="288">
        <f t="shared" si="19"/>
        <v>2</v>
      </c>
      <c r="AA26" s="288">
        <f t="shared" si="19"/>
        <v>2</v>
      </c>
      <c r="AB26" s="288">
        <f t="shared" si="19"/>
        <v>2</v>
      </c>
      <c r="AC26" s="288">
        <f t="shared" si="19"/>
        <v>1</v>
      </c>
      <c r="AD26" s="288">
        <f t="shared" si="19"/>
        <v>1</v>
      </c>
      <c r="AE26" s="288">
        <f t="shared" si="19"/>
        <v>2</v>
      </c>
      <c r="AF26" s="288">
        <f t="shared" si="19"/>
        <v>1</v>
      </c>
      <c r="AG26" s="288">
        <f t="shared" si="19"/>
        <v>2</v>
      </c>
      <c r="AH26" s="288">
        <f t="shared" si="19"/>
        <v>1</v>
      </c>
      <c r="AI26" s="290"/>
      <c r="AJ26" s="288">
        <f t="shared" si="19"/>
        <v>2</v>
      </c>
      <c r="AK26" s="288">
        <f t="shared" si="19"/>
        <v>1</v>
      </c>
      <c r="AL26" s="288">
        <f t="shared" si="19"/>
        <v>2</v>
      </c>
      <c r="AM26" s="288">
        <f t="shared" si="19"/>
        <v>1</v>
      </c>
      <c r="AN26" s="288">
        <f t="shared" si="19"/>
        <v>2</v>
      </c>
      <c r="AO26" s="288">
        <f t="shared" si="19"/>
        <v>2</v>
      </c>
      <c r="AP26" s="288">
        <f t="shared" si="19"/>
        <v>1</v>
      </c>
      <c r="AQ26" s="288">
        <f t="shared" si="19"/>
        <v>1</v>
      </c>
      <c r="AR26" s="288">
        <f t="shared" si="19"/>
        <v>2</v>
      </c>
      <c r="AS26" s="288">
        <f t="shared" si="19"/>
        <v>2</v>
      </c>
      <c r="AT26" s="13">
        <v>1</v>
      </c>
      <c r="AU26" s="13"/>
      <c r="AV26" s="13"/>
      <c r="AW26" s="68">
        <f t="shared" si="1"/>
        <v>35</v>
      </c>
      <c r="AX26" s="298"/>
      <c r="AY26" s="298"/>
      <c r="AZ26" s="298"/>
      <c r="BA26" s="298"/>
      <c r="BB26" s="298"/>
      <c r="BC26" s="298"/>
      <c r="BD26" s="298"/>
      <c r="BE26" s="16">
        <f t="shared" si="2"/>
        <v>35</v>
      </c>
      <c r="BF26" s="268"/>
    </row>
    <row r="27" spans="1:58" ht="15.75">
      <c r="A27" s="285"/>
      <c r="B27" s="197" t="s">
        <v>194</v>
      </c>
      <c r="C27" s="199" t="s">
        <v>195</v>
      </c>
      <c r="D27" s="6" t="s">
        <v>196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9"/>
      <c r="T27" s="13"/>
      <c r="U27" s="14"/>
      <c r="V27" s="294">
        <v>0</v>
      </c>
      <c r="W27" s="288"/>
      <c r="X27" s="293">
        <v>2</v>
      </c>
      <c r="Y27" s="293">
        <v>2</v>
      </c>
      <c r="Z27" s="293">
        <v>2</v>
      </c>
      <c r="AA27" s="293">
        <v>2</v>
      </c>
      <c r="AB27" s="293">
        <v>2</v>
      </c>
      <c r="AC27" s="293">
        <v>2</v>
      </c>
      <c r="AD27" s="293">
        <v>2</v>
      </c>
      <c r="AE27" s="293">
        <v>2</v>
      </c>
      <c r="AF27" s="293">
        <v>2</v>
      </c>
      <c r="AG27" s="293">
        <v>2</v>
      </c>
      <c r="AH27" s="293">
        <v>2</v>
      </c>
      <c r="AI27" s="290"/>
      <c r="AJ27" s="293">
        <v>2</v>
      </c>
      <c r="AK27" s="293">
        <v>2</v>
      </c>
      <c r="AL27" s="293">
        <v>2</v>
      </c>
      <c r="AM27" s="293">
        <v>2</v>
      </c>
      <c r="AN27" s="293">
        <v>2</v>
      </c>
      <c r="AO27" s="293"/>
      <c r="AP27" s="293">
        <v>2</v>
      </c>
      <c r="AQ27" s="288"/>
      <c r="AR27" s="288"/>
      <c r="AS27" s="288"/>
      <c r="AT27" s="13"/>
      <c r="AU27" s="13"/>
      <c r="AV27" s="13"/>
      <c r="AW27" s="297">
        <f>SUM(X27:AT27)</f>
        <v>34</v>
      </c>
      <c r="AX27" s="298"/>
      <c r="AY27" s="298"/>
      <c r="AZ27" s="298"/>
      <c r="BA27" s="298"/>
      <c r="BB27" s="298"/>
      <c r="BC27" s="298"/>
      <c r="BD27" s="298"/>
      <c r="BE27" s="16">
        <f t="shared" si="2"/>
        <v>34</v>
      </c>
      <c r="BF27" s="268"/>
    </row>
    <row r="28" spans="1:58" ht="15.75">
      <c r="A28" s="285"/>
      <c r="B28" s="198"/>
      <c r="C28" s="200"/>
      <c r="D28" s="6" t="s">
        <v>197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9"/>
      <c r="T28" s="13"/>
      <c r="U28" s="14"/>
      <c r="V28" s="25">
        <v>0</v>
      </c>
      <c r="W28" s="288"/>
      <c r="X28" s="288">
        <v>1</v>
      </c>
      <c r="Y28" s="288">
        <v>1</v>
      </c>
      <c r="Z28" s="288">
        <v>1</v>
      </c>
      <c r="AA28" s="288">
        <v>1</v>
      </c>
      <c r="AB28" s="288">
        <v>1</v>
      </c>
      <c r="AC28" s="288">
        <v>1</v>
      </c>
      <c r="AD28" s="288">
        <v>1</v>
      </c>
      <c r="AE28" s="288">
        <v>1</v>
      </c>
      <c r="AF28" s="288">
        <v>1</v>
      </c>
      <c r="AG28" s="288">
        <v>1</v>
      </c>
      <c r="AH28" s="288">
        <v>1</v>
      </c>
      <c r="AI28" s="290"/>
      <c r="AJ28" s="288">
        <v>1</v>
      </c>
      <c r="AK28" s="288">
        <v>1</v>
      </c>
      <c r="AL28" s="288">
        <v>1</v>
      </c>
      <c r="AM28" s="288">
        <v>1</v>
      </c>
      <c r="AN28" s="288">
        <v>1</v>
      </c>
      <c r="AO28" s="288"/>
      <c r="AP28" s="288">
        <v>1</v>
      </c>
      <c r="AQ28" s="288"/>
      <c r="AR28" s="288"/>
      <c r="AS28" s="288"/>
      <c r="AT28" s="13"/>
      <c r="AU28" s="13"/>
      <c r="AV28" s="13"/>
      <c r="AW28" s="68">
        <f>SUM(X28:AT28)</f>
        <v>17</v>
      </c>
      <c r="AX28" s="298"/>
      <c r="AY28" s="298"/>
      <c r="AZ28" s="298"/>
      <c r="BA28" s="298"/>
      <c r="BB28" s="298"/>
      <c r="BC28" s="298"/>
      <c r="BD28" s="298"/>
      <c r="BE28" s="16">
        <f t="shared" si="2"/>
        <v>17</v>
      </c>
      <c r="BF28" s="268"/>
    </row>
    <row r="29" spans="1:58" ht="15.75">
      <c r="A29" s="285"/>
      <c r="B29" s="199" t="s">
        <v>198</v>
      </c>
      <c r="C29" s="199" t="s">
        <v>199</v>
      </c>
      <c r="D29" s="6" t="s">
        <v>200</v>
      </c>
      <c r="E29" s="293">
        <v>8</v>
      </c>
      <c r="F29" s="293">
        <v>8</v>
      </c>
      <c r="G29" s="293">
        <v>8</v>
      </c>
      <c r="H29" s="293">
        <v>8</v>
      </c>
      <c r="I29" s="293">
        <v>8</v>
      </c>
      <c r="J29" s="293">
        <v>8</v>
      </c>
      <c r="K29" s="293">
        <v>8</v>
      </c>
      <c r="L29" s="293">
        <v>8</v>
      </c>
      <c r="M29" s="293">
        <v>8</v>
      </c>
      <c r="N29" s="293">
        <v>8</v>
      </c>
      <c r="O29" s="293">
        <v>8</v>
      </c>
      <c r="P29" s="293">
        <v>8</v>
      </c>
      <c r="Q29" s="293">
        <v>8</v>
      </c>
      <c r="R29" s="293">
        <v>8</v>
      </c>
      <c r="S29" s="299">
        <v>8</v>
      </c>
      <c r="T29" s="14">
        <v>8</v>
      </c>
      <c r="U29" s="14">
        <v>8</v>
      </c>
      <c r="V29" s="300">
        <v>136</v>
      </c>
      <c r="W29" s="293"/>
      <c r="X29" s="293">
        <v>4</v>
      </c>
      <c r="Y29" s="293">
        <v>6</v>
      </c>
      <c r="Z29" s="293">
        <v>4</v>
      </c>
      <c r="AA29" s="293">
        <v>8</v>
      </c>
      <c r="AB29" s="293">
        <v>6</v>
      </c>
      <c r="AC29" s="293">
        <v>8</v>
      </c>
      <c r="AD29" s="293">
        <v>6</v>
      </c>
      <c r="AE29" s="293">
        <v>8</v>
      </c>
      <c r="AF29" s="293">
        <v>6</v>
      </c>
      <c r="AG29" s="293">
        <v>8</v>
      </c>
      <c r="AH29" s="293">
        <v>6</v>
      </c>
      <c r="AI29" s="290"/>
      <c r="AJ29" s="299">
        <v>8</v>
      </c>
      <c r="AK29" s="293">
        <v>6</v>
      </c>
      <c r="AL29" s="293">
        <v>8</v>
      </c>
      <c r="AM29" s="293">
        <v>6</v>
      </c>
      <c r="AN29" s="293">
        <v>8</v>
      </c>
      <c r="AO29" s="293">
        <v>8</v>
      </c>
      <c r="AP29" s="293">
        <v>8</v>
      </c>
      <c r="AQ29" s="293">
        <v>8</v>
      </c>
      <c r="AR29" s="293">
        <v>8</v>
      </c>
      <c r="AS29" s="14">
        <v>8</v>
      </c>
      <c r="AT29" s="14">
        <v>8</v>
      </c>
      <c r="AU29" s="295"/>
      <c r="AV29" s="301" t="s">
        <v>23</v>
      </c>
      <c r="AW29" s="297">
        <f aca="true" t="shared" si="20" ref="AW29:AW35">SUM(W29:AT29)</f>
        <v>154</v>
      </c>
      <c r="AX29" s="298"/>
      <c r="AY29" s="298"/>
      <c r="AZ29" s="298"/>
      <c r="BA29" s="298"/>
      <c r="BB29" s="298"/>
      <c r="BC29" s="298"/>
      <c r="BD29" s="298"/>
      <c r="BE29" s="16">
        <f t="shared" si="2"/>
        <v>290</v>
      </c>
      <c r="BF29" s="268"/>
    </row>
    <row r="30" spans="1:58" ht="15.75">
      <c r="A30" s="285"/>
      <c r="B30" s="200"/>
      <c r="C30" s="200"/>
      <c r="D30" s="6"/>
      <c r="E30" s="288">
        <v>4</v>
      </c>
      <c r="F30" s="288">
        <f aca="true" t="shared" si="21" ref="F30:U30">F29/2</f>
        <v>4</v>
      </c>
      <c r="G30" s="288">
        <f t="shared" si="21"/>
        <v>4</v>
      </c>
      <c r="H30" s="288">
        <f t="shared" si="21"/>
        <v>4</v>
      </c>
      <c r="I30" s="288">
        <f t="shared" si="21"/>
        <v>4</v>
      </c>
      <c r="J30" s="288">
        <f t="shared" si="21"/>
        <v>4</v>
      </c>
      <c r="K30" s="288">
        <f t="shared" si="21"/>
        <v>4</v>
      </c>
      <c r="L30" s="288">
        <f t="shared" si="21"/>
        <v>4</v>
      </c>
      <c r="M30" s="288">
        <f t="shared" si="21"/>
        <v>4</v>
      </c>
      <c r="N30" s="288">
        <f t="shared" si="21"/>
        <v>4</v>
      </c>
      <c r="O30" s="288">
        <f t="shared" si="21"/>
        <v>4</v>
      </c>
      <c r="P30" s="288">
        <f t="shared" si="21"/>
        <v>4</v>
      </c>
      <c r="Q30" s="288">
        <f t="shared" si="21"/>
        <v>4</v>
      </c>
      <c r="R30" s="288">
        <f t="shared" si="21"/>
        <v>4</v>
      </c>
      <c r="S30" s="288">
        <f t="shared" si="21"/>
        <v>4</v>
      </c>
      <c r="T30" s="288">
        <f t="shared" si="21"/>
        <v>4</v>
      </c>
      <c r="U30" s="288">
        <f t="shared" si="21"/>
        <v>4</v>
      </c>
      <c r="V30" s="25">
        <f aca="true" t="shared" si="22" ref="V30:V35">SUM(E30:U30)</f>
        <v>68</v>
      </c>
      <c r="W30" s="288"/>
      <c r="X30" s="288">
        <f aca="true" t="shared" si="23" ref="X30:AT30">X29/2</f>
        <v>2</v>
      </c>
      <c r="Y30" s="288">
        <f t="shared" si="23"/>
        <v>3</v>
      </c>
      <c r="Z30" s="288">
        <f t="shared" si="23"/>
        <v>2</v>
      </c>
      <c r="AA30" s="288">
        <f t="shared" si="23"/>
        <v>4</v>
      </c>
      <c r="AB30" s="288">
        <f t="shared" si="23"/>
        <v>3</v>
      </c>
      <c r="AC30" s="288">
        <f t="shared" si="23"/>
        <v>4</v>
      </c>
      <c r="AD30" s="288">
        <f t="shared" si="23"/>
        <v>3</v>
      </c>
      <c r="AE30" s="288">
        <f t="shared" si="23"/>
        <v>4</v>
      </c>
      <c r="AF30" s="288">
        <f t="shared" si="23"/>
        <v>3</v>
      </c>
      <c r="AG30" s="288">
        <f t="shared" si="23"/>
        <v>4</v>
      </c>
      <c r="AH30" s="288">
        <f t="shared" si="23"/>
        <v>3</v>
      </c>
      <c r="AI30" s="290"/>
      <c r="AJ30" s="288">
        <f t="shared" si="23"/>
        <v>4</v>
      </c>
      <c r="AK30" s="288">
        <f t="shared" si="23"/>
        <v>3</v>
      </c>
      <c r="AL30" s="288">
        <f t="shared" si="23"/>
        <v>4</v>
      </c>
      <c r="AM30" s="288">
        <f t="shared" si="23"/>
        <v>3</v>
      </c>
      <c r="AN30" s="288">
        <f t="shared" si="23"/>
        <v>4</v>
      </c>
      <c r="AO30" s="288">
        <f t="shared" si="23"/>
        <v>4</v>
      </c>
      <c r="AP30" s="288">
        <f t="shared" si="23"/>
        <v>4</v>
      </c>
      <c r="AQ30" s="288">
        <f t="shared" si="23"/>
        <v>4</v>
      </c>
      <c r="AR30" s="288">
        <f t="shared" si="23"/>
        <v>4</v>
      </c>
      <c r="AS30" s="288">
        <f t="shared" si="23"/>
        <v>4</v>
      </c>
      <c r="AT30" s="288">
        <f t="shared" si="23"/>
        <v>4</v>
      </c>
      <c r="AU30" s="13"/>
      <c r="AV30" s="13"/>
      <c r="AW30" s="68">
        <f t="shared" si="20"/>
        <v>77</v>
      </c>
      <c r="AX30" s="298"/>
      <c r="AY30" s="298"/>
      <c r="AZ30" s="298"/>
      <c r="BA30" s="298"/>
      <c r="BB30" s="298"/>
      <c r="BC30" s="298"/>
      <c r="BD30" s="298"/>
      <c r="BE30" s="16">
        <f t="shared" si="2"/>
        <v>145</v>
      </c>
      <c r="BF30" s="268"/>
    </row>
    <row r="31" spans="1:58" ht="15.75">
      <c r="A31" s="285"/>
      <c r="B31" s="197" t="s">
        <v>201</v>
      </c>
      <c r="C31" s="199" t="s">
        <v>202</v>
      </c>
      <c r="D31" s="302" t="s">
        <v>203</v>
      </c>
      <c r="E31" s="293">
        <v>5</v>
      </c>
      <c r="F31" s="293">
        <v>4</v>
      </c>
      <c r="G31" s="293">
        <v>6</v>
      </c>
      <c r="H31" s="293">
        <v>4</v>
      </c>
      <c r="I31" s="293">
        <v>6</v>
      </c>
      <c r="J31" s="293">
        <v>4</v>
      </c>
      <c r="K31" s="293">
        <v>6</v>
      </c>
      <c r="L31" s="293">
        <v>4</v>
      </c>
      <c r="M31" s="293">
        <v>6</v>
      </c>
      <c r="N31" s="293">
        <v>4</v>
      </c>
      <c r="O31" s="293">
        <v>6</v>
      </c>
      <c r="P31" s="293">
        <v>4</v>
      </c>
      <c r="Q31" s="293">
        <v>6</v>
      </c>
      <c r="R31" s="293">
        <v>4</v>
      </c>
      <c r="S31" s="293">
        <v>6</v>
      </c>
      <c r="T31" s="293">
        <v>4</v>
      </c>
      <c r="U31" s="14">
        <v>6</v>
      </c>
      <c r="V31" s="294">
        <f t="shared" si="22"/>
        <v>85</v>
      </c>
      <c r="W31" s="14"/>
      <c r="X31" s="14">
        <v>2</v>
      </c>
      <c r="Y31" s="14">
        <v>2</v>
      </c>
      <c r="Z31" s="14">
        <v>2</v>
      </c>
      <c r="AA31" s="14">
        <v>2</v>
      </c>
      <c r="AB31" s="14">
        <v>2</v>
      </c>
      <c r="AC31" s="14">
        <v>2</v>
      </c>
      <c r="AD31" s="14">
        <v>2</v>
      </c>
      <c r="AE31" s="14">
        <v>2</v>
      </c>
      <c r="AF31" s="14">
        <v>2</v>
      </c>
      <c r="AG31" s="14">
        <v>2</v>
      </c>
      <c r="AH31" s="14">
        <v>2</v>
      </c>
      <c r="AI31" s="290"/>
      <c r="AJ31" s="14">
        <v>2</v>
      </c>
      <c r="AK31" s="14">
        <v>2</v>
      </c>
      <c r="AL31" s="14">
        <v>2</v>
      </c>
      <c r="AM31" s="14">
        <v>2</v>
      </c>
      <c r="AN31" s="14">
        <v>2</v>
      </c>
      <c r="AO31" s="14">
        <v>2</v>
      </c>
      <c r="AP31" s="14">
        <v>2</v>
      </c>
      <c r="AQ31" s="14">
        <v>4</v>
      </c>
      <c r="AR31" s="14">
        <v>2</v>
      </c>
      <c r="AS31" s="5">
        <v>4</v>
      </c>
      <c r="AT31" s="14">
        <v>4</v>
      </c>
      <c r="AU31" s="295"/>
      <c r="AV31" s="301" t="s">
        <v>23</v>
      </c>
      <c r="AW31" s="297">
        <f t="shared" si="20"/>
        <v>50</v>
      </c>
      <c r="AX31" s="298"/>
      <c r="AY31" s="298"/>
      <c r="AZ31" s="298"/>
      <c r="BA31" s="298"/>
      <c r="BB31" s="298"/>
      <c r="BC31" s="298"/>
      <c r="BD31" s="298"/>
      <c r="BE31" s="16">
        <f t="shared" si="2"/>
        <v>135</v>
      </c>
      <c r="BF31" s="268"/>
    </row>
    <row r="32" spans="1:58" ht="15.75">
      <c r="A32" s="285"/>
      <c r="B32" s="198"/>
      <c r="C32" s="200"/>
      <c r="D32" s="6"/>
      <c r="E32" s="288">
        <v>2</v>
      </c>
      <c r="F32" s="288">
        <f aca="true" t="shared" si="24" ref="F32:U32">F31/2</f>
        <v>2</v>
      </c>
      <c r="G32" s="288">
        <f t="shared" si="24"/>
        <v>3</v>
      </c>
      <c r="H32" s="288">
        <f t="shared" si="24"/>
        <v>2</v>
      </c>
      <c r="I32" s="288">
        <f t="shared" si="24"/>
        <v>3</v>
      </c>
      <c r="J32" s="288">
        <f t="shared" si="24"/>
        <v>2</v>
      </c>
      <c r="K32" s="288">
        <f t="shared" si="24"/>
        <v>3</v>
      </c>
      <c r="L32" s="288">
        <f t="shared" si="24"/>
        <v>2</v>
      </c>
      <c r="M32" s="288">
        <f t="shared" si="24"/>
        <v>3</v>
      </c>
      <c r="N32" s="288">
        <f t="shared" si="24"/>
        <v>2</v>
      </c>
      <c r="O32" s="288">
        <f t="shared" si="24"/>
        <v>3</v>
      </c>
      <c r="P32" s="288">
        <f t="shared" si="24"/>
        <v>2</v>
      </c>
      <c r="Q32" s="288">
        <f t="shared" si="24"/>
        <v>3</v>
      </c>
      <c r="R32" s="288">
        <f t="shared" si="24"/>
        <v>2</v>
      </c>
      <c r="S32" s="288">
        <f t="shared" si="24"/>
        <v>3</v>
      </c>
      <c r="T32" s="288">
        <f t="shared" si="24"/>
        <v>2</v>
      </c>
      <c r="U32" s="288">
        <f t="shared" si="24"/>
        <v>3</v>
      </c>
      <c r="V32" s="25">
        <f t="shared" si="22"/>
        <v>42</v>
      </c>
      <c r="W32" s="6"/>
      <c r="X32" s="6">
        <f aca="true" t="shared" si="25" ref="X32:AT32">X31/2</f>
        <v>1</v>
      </c>
      <c r="Y32" s="6">
        <f t="shared" si="25"/>
        <v>1</v>
      </c>
      <c r="Z32" s="6">
        <f t="shared" si="25"/>
        <v>1</v>
      </c>
      <c r="AA32" s="6">
        <f t="shared" si="25"/>
        <v>1</v>
      </c>
      <c r="AB32" s="6">
        <f t="shared" si="25"/>
        <v>1</v>
      </c>
      <c r="AC32" s="6">
        <f t="shared" si="25"/>
        <v>1</v>
      </c>
      <c r="AD32" s="6">
        <f t="shared" si="25"/>
        <v>1</v>
      </c>
      <c r="AE32" s="6">
        <f t="shared" si="25"/>
        <v>1</v>
      </c>
      <c r="AF32" s="6">
        <f t="shared" si="25"/>
        <v>1</v>
      </c>
      <c r="AG32" s="6">
        <f t="shared" si="25"/>
        <v>1</v>
      </c>
      <c r="AH32" s="6">
        <f t="shared" si="25"/>
        <v>1</v>
      </c>
      <c r="AI32" s="290"/>
      <c r="AJ32" s="6">
        <f t="shared" si="25"/>
        <v>1</v>
      </c>
      <c r="AK32" s="6">
        <f t="shared" si="25"/>
        <v>1</v>
      </c>
      <c r="AL32" s="6">
        <f t="shared" si="25"/>
        <v>1</v>
      </c>
      <c r="AM32" s="6">
        <f t="shared" si="25"/>
        <v>1</v>
      </c>
      <c r="AN32" s="6">
        <f t="shared" si="25"/>
        <v>1</v>
      </c>
      <c r="AO32" s="6">
        <f t="shared" si="25"/>
        <v>1</v>
      </c>
      <c r="AP32" s="6">
        <f t="shared" si="25"/>
        <v>1</v>
      </c>
      <c r="AQ32" s="6">
        <f t="shared" si="25"/>
        <v>2</v>
      </c>
      <c r="AR32" s="6">
        <f t="shared" si="25"/>
        <v>1</v>
      </c>
      <c r="AS32" s="6">
        <f t="shared" si="25"/>
        <v>2</v>
      </c>
      <c r="AT32" s="6">
        <f t="shared" si="25"/>
        <v>2</v>
      </c>
      <c r="AU32" s="14"/>
      <c r="AV32" s="14"/>
      <c r="AW32" s="68">
        <f t="shared" si="20"/>
        <v>25</v>
      </c>
      <c r="AX32" s="298"/>
      <c r="AY32" s="298"/>
      <c r="AZ32" s="298"/>
      <c r="BA32" s="298"/>
      <c r="BB32" s="298"/>
      <c r="BC32" s="298"/>
      <c r="BD32" s="298"/>
      <c r="BE32" s="16">
        <f t="shared" si="2"/>
        <v>67</v>
      </c>
      <c r="BF32" s="268"/>
    </row>
    <row r="33" spans="1:58" ht="15.75">
      <c r="A33" s="285"/>
      <c r="B33" s="197" t="s">
        <v>204</v>
      </c>
      <c r="C33" s="199" t="s">
        <v>205</v>
      </c>
      <c r="D33" s="302" t="s">
        <v>206</v>
      </c>
      <c r="E33" s="293">
        <v>3</v>
      </c>
      <c r="F33" s="293">
        <v>2</v>
      </c>
      <c r="G33" s="293">
        <v>4</v>
      </c>
      <c r="H33" s="293">
        <v>2</v>
      </c>
      <c r="I33" s="293">
        <v>4</v>
      </c>
      <c r="J33" s="293">
        <v>2</v>
      </c>
      <c r="K33" s="293">
        <v>4</v>
      </c>
      <c r="L33" s="293">
        <v>2</v>
      </c>
      <c r="M33" s="293">
        <v>4</v>
      </c>
      <c r="N33" s="293">
        <v>2</v>
      </c>
      <c r="O33" s="293">
        <v>4</v>
      </c>
      <c r="P33" s="293">
        <v>2</v>
      </c>
      <c r="Q33" s="303">
        <v>4</v>
      </c>
      <c r="R33" s="293">
        <v>2</v>
      </c>
      <c r="S33" s="293">
        <v>4</v>
      </c>
      <c r="T33" s="293">
        <v>2</v>
      </c>
      <c r="U33" s="14">
        <v>4</v>
      </c>
      <c r="V33" s="294">
        <f t="shared" si="22"/>
        <v>51</v>
      </c>
      <c r="W33" s="5"/>
      <c r="X33" s="5">
        <v>2</v>
      </c>
      <c r="Y33" s="5">
        <v>2</v>
      </c>
      <c r="Z33" s="5">
        <v>2</v>
      </c>
      <c r="AA33" s="5">
        <v>2</v>
      </c>
      <c r="AB33" s="5">
        <v>2</v>
      </c>
      <c r="AC33" s="5">
        <v>2</v>
      </c>
      <c r="AD33" s="5">
        <v>2</v>
      </c>
      <c r="AE33" s="5">
        <v>2</v>
      </c>
      <c r="AF33" s="5">
        <v>2</v>
      </c>
      <c r="AG33" s="5">
        <v>2</v>
      </c>
      <c r="AH33" s="5">
        <v>2</v>
      </c>
      <c r="AI33" s="290"/>
      <c r="AJ33" s="5">
        <v>2</v>
      </c>
      <c r="AK33" s="5">
        <v>2</v>
      </c>
      <c r="AL33" s="5">
        <v>2</v>
      </c>
      <c r="AM33" s="5">
        <v>2</v>
      </c>
      <c r="AN33" s="5">
        <v>2</v>
      </c>
      <c r="AO33" s="5">
        <v>2</v>
      </c>
      <c r="AP33" s="5">
        <v>2</v>
      </c>
      <c r="AQ33" s="5">
        <v>2</v>
      </c>
      <c r="AR33" s="5">
        <v>2</v>
      </c>
      <c r="AS33" s="5">
        <v>2</v>
      </c>
      <c r="AT33" s="14">
        <v>2</v>
      </c>
      <c r="AU33" s="14"/>
      <c r="AV33" s="14"/>
      <c r="AW33" s="297">
        <f t="shared" si="20"/>
        <v>44</v>
      </c>
      <c r="AX33" s="298"/>
      <c r="AY33" s="298"/>
      <c r="AZ33" s="298"/>
      <c r="BA33" s="298"/>
      <c r="BB33" s="298"/>
      <c r="BC33" s="298"/>
      <c r="BD33" s="298"/>
      <c r="BE33" s="16">
        <f t="shared" si="2"/>
        <v>95</v>
      </c>
      <c r="BF33" s="268"/>
    </row>
    <row r="34" spans="1:58" ht="15.75">
      <c r="A34" s="285"/>
      <c r="B34" s="198"/>
      <c r="C34" s="200"/>
      <c r="D34" s="302"/>
      <c r="E34" s="288">
        <v>1</v>
      </c>
      <c r="F34" s="288">
        <f aca="true" t="shared" si="26" ref="F34:U34">F33/2</f>
        <v>1</v>
      </c>
      <c r="G34" s="288">
        <f t="shared" si="26"/>
        <v>2</v>
      </c>
      <c r="H34" s="288">
        <f t="shared" si="26"/>
        <v>1</v>
      </c>
      <c r="I34" s="288">
        <f t="shared" si="26"/>
        <v>2</v>
      </c>
      <c r="J34" s="288">
        <f t="shared" si="26"/>
        <v>1</v>
      </c>
      <c r="K34" s="288">
        <f t="shared" si="26"/>
        <v>2</v>
      </c>
      <c r="L34" s="288">
        <f t="shared" si="26"/>
        <v>1</v>
      </c>
      <c r="M34" s="288">
        <f t="shared" si="26"/>
        <v>2</v>
      </c>
      <c r="N34" s="288">
        <f t="shared" si="26"/>
        <v>1</v>
      </c>
      <c r="O34" s="288">
        <f t="shared" si="26"/>
        <v>2</v>
      </c>
      <c r="P34" s="288">
        <f t="shared" si="26"/>
        <v>1</v>
      </c>
      <c r="Q34" s="288">
        <f t="shared" si="26"/>
        <v>2</v>
      </c>
      <c r="R34" s="288">
        <f t="shared" si="26"/>
        <v>1</v>
      </c>
      <c r="S34" s="288">
        <f t="shared" si="26"/>
        <v>2</v>
      </c>
      <c r="T34" s="288">
        <f t="shared" si="26"/>
        <v>1</v>
      </c>
      <c r="U34" s="288">
        <f t="shared" si="26"/>
        <v>2</v>
      </c>
      <c r="V34" s="25">
        <f t="shared" si="22"/>
        <v>25</v>
      </c>
      <c r="W34" s="5"/>
      <c r="X34" s="6">
        <f>X33/2</f>
        <v>1</v>
      </c>
      <c r="Y34" s="6">
        <f aca="true" t="shared" si="27" ref="Y34:AT34">Y33/2</f>
        <v>1</v>
      </c>
      <c r="Z34" s="6">
        <f t="shared" si="27"/>
        <v>1</v>
      </c>
      <c r="AA34" s="6">
        <f t="shared" si="27"/>
        <v>1</v>
      </c>
      <c r="AB34" s="6">
        <f t="shared" si="27"/>
        <v>1</v>
      </c>
      <c r="AC34" s="6">
        <f t="shared" si="27"/>
        <v>1</v>
      </c>
      <c r="AD34" s="6">
        <f t="shared" si="27"/>
        <v>1</v>
      </c>
      <c r="AE34" s="6">
        <f t="shared" si="27"/>
        <v>1</v>
      </c>
      <c r="AF34" s="6">
        <f t="shared" si="27"/>
        <v>1</v>
      </c>
      <c r="AG34" s="6">
        <f t="shared" si="27"/>
        <v>1</v>
      </c>
      <c r="AH34" s="6">
        <f t="shared" si="27"/>
        <v>1</v>
      </c>
      <c r="AI34" s="290"/>
      <c r="AJ34" s="6">
        <f t="shared" si="27"/>
        <v>1</v>
      </c>
      <c r="AK34" s="6">
        <f t="shared" si="27"/>
        <v>1</v>
      </c>
      <c r="AL34" s="6">
        <f t="shared" si="27"/>
        <v>1</v>
      </c>
      <c r="AM34" s="6">
        <f t="shared" si="27"/>
        <v>1</v>
      </c>
      <c r="AN34" s="6">
        <f t="shared" si="27"/>
        <v>1</v>
      </c>
      <c r="AO34" s="6">
        <f t="shared" si="27"/>
        <v>1</v>
      </c>
      <c r="AP34" s="6">
        <f t="shared" si="27"/>
        <v>1</v>
      </c>
      <c r="AQ34" s="6">
        <f t="shared" si="27"/>
        <v>1</v>
      </c>
      <c r="AR34" s="6">
        <f t="shared" si="27"/>
        <v>1</v>
      </c>
      <c r="AS34" s="6">
        <f t="shared" si="27"/>
        <v>1</v>
      </c>
      <c r="AT34" s="6">
        <f t="shared" si="27"/>
        <v>1</v>
      </c>
      <c r="AU34" s="14"/>
      <c r="AV34" s="14"/>
      <c r="AW34" s="68">
        <f t="shared" si="20"/>
        <v>22</v>
      </c>
      <c r="AX34" s="298"/>
      <c r="AY34" s="298"/>
      <c r="AZ34" s="298"/>
      <c r="BA34" s="298"/>
      <c r="BB34" s="298"/>
      <c r="BC34" s="298"/>
      <c r="BD34" s="298"/>
      <c r="BE34" s="16">
        <f t="shared" si="2"/>
        <v>47</v>
      </c>
      <c r="BF34" s="268"/>
    </row>
    <row r="35" spans="1:58" ht="15.75">
      <c r="A35" s="285"/>
      <c r="B35" s="304" t="s">
        <v>75</v>
      </c>
      <c r="C35" s="304"/>
      <c r="D35" s="304"/>
      <c r="E35" s="293">
        <f aca="true" t="shared" si="28" ref="E35:U35">E33+E31+E29+E23+E21+E19+E17+E15+E13+E11+E9</f>
        <v>36</v>
      </c>
      <c r="F35" s="293">
        <f t="shared" si="28"/>
        <v>36</v>
      </c>
      <c r="G35" s="293">
        <f t="shared" si="28"/>
        <v>36</v>
      </c>
      <c r="H35" s="293">
        <f t="shared" si="28"/>
        <v>36</v>
      </c>
      <c r="I35" s="293">
        <f t="shared" si="28"/>
        <v>36</v>
      </c>
      <c r="J35" s="293">
        <f t="shared" si="28"/>
        <v>36</v>
      </c>
      <c r="K35" s="293">
        <f t="shared" si="28"/>
        <v>36</v>
      </c>
      <c r="L35" s="293">
        <f t="shared" si="28"/>
        <v>36</v>
      </c>
      <c r="M35" s="293">
        <f t="shared" si="28"/>
        <v>36</v>
      </c>
      <c r="N35" s="293">
        <f t="shared" si="28"/>
        <v>36</v>
      </c>
      <c r="O35" s="293">
        <f t="shared" si="28"/>
        <v>36</v>
      </c>
      <c r="P35" s="293">
        <f t="shared" si="28"/>
        <v>36</v>
      </c>
      <c r="Q35" s="293">
        <f t="shared" si="28"/>
        <v>36</v>
      </c>
      <c r="R35" s="293">
        <f t="shared" si="28"/>
        <v>36</v>
      </c>
      <c r="S35" s="293">
        <f t="shared" si="28"/>
        <v>36</v>
      </c>
      <c r="T35" s="293">
        <f t="shared" si="28"/>
        <v>36</v>
      </c>
      <c r="U35" s="293">
        <f t="shared" si="28"/>
        <v>36</v>
      </c>
      <c r="V35" s="305">
        <f t="shared" si="22"/>
        <v>612</v>
      </c>
      <c r="W35" s="5"/>
      <c r="X35" s="5">
        <f aca="true" t="shared" si="29" ref="X35:AC35">SUM(X9,X11,X13,X15,X17,X19,X21,X23,X25,X27,X29,X31,X33)</f>
        <v>36</v>
      </c>
      <c r="Y35" s="5">
        <f t="shared" si="29"/>
        <v>36</v>
      </c>
      <c r="Z35" s="5">
        <f t="shared" si="29"/>
        <v>36</v>
      </c>
      <c r="AA35" s="5">
        <f t="shared" si="29"/>
        <v>36</v>
      </c>
      <c r="AB35" s="5">
        <f t="shared" si="29"/>
        <v>36</v>
      </c>
      <c r="AC35" s="5">
        <f t="shared" si="29"/>
        <v>36</v>
      </c>
      <c r="AD35" s="5">
        <f>SUM(AC9,AC11,AC13,AC15,AC17,AC19,AC21,AC23,AC25,AC27,AC29,AC31,AC33)</f>
        <v>36</v>
      </c>
      <c r="AE35" s="5">
        <f>SUM(AE9,AE11,AE13,AE15,AE17,AE19,AE21,AE23,AE25,AE27,AE29,AE31,AE33)</f>
        <v>36</v>
      </c>
      <c r="AF35" s="5">
        <f>SUM(AE9,AE11,AE13,AE15,AE17,AE19,AE21,AE23,AE25,AE27,AE29,AE31,AE33)</f>
        <v>36</v>
      </c>
      <c r="AG35" s="5">
        <f>SUM(AF9,AF11,AF13,AF15,AF17,AF19,AF21,AF23,AF25,AF27,AF29,AF31,AF33)</f>
        <v>36</v>
      </c>
      <c r="AH35" s="5">
        <f>SUM(AH9,AH11,AH13,AH15,AH17,AH19,AH21,AH23,AH25,AH27,AH29,AH31,AH33)</f>
        <v>36</v>
      </c>
      <c r="AI35" s="290"/>
      <c r="AJ35" s="5">
        <f>SUM(AJ9,AJ11,AJ13,AJ15,AJ17,AJ19,AJ21,AJ23,AJ25,AJ27,AJ29,AJ31,AJ33)</f>
        <v>36</v>
      </c>
      <c r="AK35" s="5">
        <f>SUM(AK9,AK11,AK13,AK15,AK17,AK19,AK21,AK23,AK25,AK27,AK29,AK31,AK33)</f>
        <v>36</v>
      </c>
      <c r="AL35" s="5">
        <f>SUM(AL9,AL11,AL13,AL15,AL17,AL19,AL21,AL23,AL25,AL27,AL29,AL31,AL33)</f>
        <v>36</v>
      </c>
      <c r="AM35" s="5">
        <f>SUM(AM9,AM11,AM13,AM15,AM17,AM19,AM21,AM23,AM25,AM27,AM29,AM31,AM33)</f>
        <v>36</v>
      </c>
      <c r="AN35" s="5">
        <f>SUM(AN9,AN11,AN13,AN15,AN17,AN19,AN21,AN23+AN25,AN27,AN29,AN31,AN33)</f>
        <v>36</v>
      </c>
      <c r="AO35" s="5">
        <f>SUM(AO9,AO11,AO13,AO15,AO17,AO19,AO21,AO23,AO25,AO27,AO29,AO31,AO33)</f>
        <v>36</v>
      </c>
      <c r="AP35" s="5">
        <f>SUM(AP9,AP11,AP13,AP15,AP17,AP19,AP21,AP23,AP25,AP27,AP29,AP31,AP33)</f>
        <v>36</v>
      </c>
      <c r="AQ35" s="5">
        <f>SUM(AQ9,AQ11,AQ13,AQ15,AQ17,AQ19,AQ21,AQ23,AQ25,AQ27,AQ29,AQ31,AQ33)</f>
        <v>36</v>
      </c>
      <c r="AR35" s="5">
        <f>SUM(AR9,AR11,AR13,AR15,AR17,AR19,AR21,AR23,AR25,AR27,AR29,AR31,AR33)</f>
        <v>36</v>
      </c>
      <c r="AS35" s="5">
        <f>SUM(AS9,AS11,AS13,AS15,AS17,AS19+AS21,AS23,AS25,AS27,AS29+AS31,AS33)</f>
        <v>36</v>
      </c>
      <c r="AT35" s="5">
        <f>SUM(AT9,AT11,AT13,AT15,AT17,AT19,AT21,AT23,AT25,AT27,AT29,AT31,AT33)</f>
        <v>36</v>
      </c>
      <c r="AU35" s="14"/>
      <c r="AV35" s="14"/>
      <c r="AW35" s="306">
        <f t="shared" si="20"/>
        <v>792</v>
      </c>
      <c r="AX35" s="298"/>
      <c r="AY35" s="298"/>
      <c r="AZ35" s="298"/>
      <c r="BA35" s="298"/>
      <c r="BB35" s="298"/>
      <c r="BC35" s="298"/>
      <c r="BD35" s="298"/>
      <c r="BE35" s="16">
        <f t="shared" si="2"/>
        <v>1404</v>
      </c>
      <c r="BF35" s="268"/>
    </row>
    <row r="36" spans="1:58" ht="15.75">
      <c r="A36" s="285"/>
      <c r="B36" s="307"/>
      <c r="C36" s="307"/>
      <c r="D36" s="307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303"/>
      <c r="R36" s="293"/>
      <c r="S36" s="293"/>
      <c r="T36" s="293"/>
      <c r="U36" s="308"/>
      <c r="V36" s="2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290"/>
      <c r="AJ36" s="5"/>
      <c r="AK36" s="5"/>
      <c r="AL36" s="5"/>
      <c r="AM36" s="5"/>
      <c r="AN36" s="5"/>
      <c r="AO36" s="14"/>
      <c r="AP36" s="5"/>
      <c r="AQ36" s="309"/>
      <c r="AR36" s="5"/>
      <c r="AS36" s="5"/>
      <c r="AT36" s="310"/>
      <c r="AU36" s="310"/>
      <c r="AV36" s="310"/>
      <c r="AW36" s="56"/>
      <c r="AX36" s="298"/>
      <c r="AY36" s="298"/>
      <c r="AZ36" s="298"/>
      <c r="BA36" s="298"/>
      <c r="BB36" s="298"/>
      <c r="BC36" s="298"/>
      <c r="BD36" s="298"/>
      <c r="BE36" s="16"/>
      <c r="BF36" s="268"/>
    </row>
    <row r="37" spans="1:58" ht="15.75">
      <c r="A37" s="285"/>
      <c r="B37" s="251" t="s">
        <v>76</v>
      </c>
      <c r="C37" s="252"/>
      <c r="D37" s="253"/>
      <c r="E37" s="293">
        <f aca="true" t="shared" si="30" ref="E37:U37">E34+E32+E30+E24+E22+E20+E18+E16+E14+E12+E10</f>
        <v>18</v>
      </c>
      <c r="F37" s="293">
        <f t="shared" si="30"/>
        <v>18</v>
      </c>
      <c r="G37" s="293">
        <f t="shared" si="30"/>
        <v>18</v>
      </c>
      <c r="H37" s="293">
        <f t="shared" si="30"/>
        <v>18</v>
      </c>
      <c r="I37" s="293">
        <f t="shared" si="30"/>
        <v>18</v>
      </c>
      <c r="J37" s="293">
        <f t="shared" si="30"/>
        <v>18</v>
      </c>
      <c r="K37" s="293">
        <f t="shared" si="30"/>
        <v>18</v>
      </c>
      <c r="L37" s="293">
        <f t="shared" si="30"/>
        <v>18</v>
      </c>
      <c r="M37" s="293">
        <f t="shared" si="30"/>
        <v>18</v>
      </c>
      <c r="N37" s="293">
        <f t="shared" si="30"/>
        <v>18</v>
      </c>
      <c r="O37" s="293">
        <f t="shared" si="30"/>
        <v>18</v>
      </c>
      <c r="P37" s="293">
        <f t="shared" si="30"/>
        <v>18</v>
      </c>
      <c r="Q37" s="293">
        <f t="shared" si="30"/>
        <v>18</v>
      </c>
      <c r="R37" s="293">
        <f t="shared" si="30"/>
        <v>18</v>
      </c>
      <c r="S37" s="293">
        <f t="shared" si="30"/>
        <v>18</v>
      </c>
      <c r="T37" s="293">
        <f t="shared" si="30"/>
        <v>18</v>
      </c>
      <c r="U37" s="293">
        <f t="shared" si="30"/>
        <v>18</v>
      </c>
      <c r="V37" s="311">
        <f>SUM(E37:U37)</f>
        <v>306</v>
      </c>
      <c r="W37" s="5">
        <f>W34+W32+W30+W26+W24+W22+W20+W18+W16+W14+W12+W10</f>
        <v>0</v>
      </c>
      <c r="X37" s="5">
        <f aca="true" t="shared" si="31" ref="X37:AT37">X34+X32+X30+X26+X24+X22+X20+X18+X16+X14+X12+X10</f>
        <v>17</v>
      </c>
      <c r="Y37" s="5">
        <f t="shared" si="31"/>
        <v>17</v>
      </c>
      <c r="Z37" s="5">
        <f t="shared" si="31"/>
        <v>17</v>
      </c>
      <c r="AA37" s="5">
        <f t="shared" si="31"/>
        <v>17</v>
      </c>
      <c r="AB37" s="5">
        <f t="shared" si="31"/>
        <v>17</v>
      </c>
      <c r="AC37" s="5">
        <f t="shared" si="31"/>
        <v>17</v>
      </c>
      <c r="AD37" s="5">
        <f t="shared" si="31"/>
        <v>17</v>
      </c>
      <c r="AE37" s="5">
        <f t="shared" si="31"/>
        <v>17</v>
      </c>
      <c r="AF37" s="5">
        <f t="shared" si="31"/>
        <v>17</v>
      </c>
      <c r="AG37" s="5">
        <f t="shared" si="31"/>
        <v>17</v>
      </c>
      <c r="AH37" s="5">
        <f t="shared" si="31"/>
        <v>17</v>
      </c>
      <c r="AI37" s="290"/>
      <c r="AJ37" s="5">
        <f t="shared" si="31"/>
        <v>17</v>
      </c>
      <c r="AK37" s="5">
        <f t="shared" si="31"/>
        <v>17</v>
      </c>
      <c r="AL37" s="5">
        <f t="shared" si="31"/>
        <v>17</v>
      </c>
      <c r="AM37" s="5">
        <f t="shared" si="31"/>
        <v>17</v>
      </c>
      <c r="AN37" s="5">
        <f t="shared" si="31"/>
        <v>17</v>
      </c>
      <c r="AO37" s="5">
        <f t="shared" si="31"/>
        <v>18</v>
      </c>
      <c r="AP37" s="5">
        <f t="shared" si="31"/>
        <v>17</v>
      </c>
      <c r="AQ37" s="5">
        <f t="shared" si="31"/>
        <v>18</v>
      </c>
      <c r="AR37" s="5">
        <f t="shared" si="31"/>
        <v>18</v>
      </c>
      <c r="AS37" s="5">
        <f t="shared" si="31"/>
        <v>18</v>
      </c>
      <c r="AT37" s="5">
        <f t="shared" si="31"/>
        <v>17</v>
      </c>
      <c r="AU37" s="14"/>
      <c r="AV37" s="14"/>
      <c r="AW37" s="56">
        <f>AW35/2</f>
        <v>396</v>
      </c>
      <c r="AX37" s="298"/>
      <c r="AY37" s="298"/>
      <c r="AZ37" s="298"/>
      <c r="BA37" s="298"/>
      <c r="BB37" s="298"/>
      <c r="BC37" s="298"/>
      <c r="BD37" s="298"/>
      <c r="BE37" s="16">
        <v>702</v>
      </c>
      <c r="BF37" s="268"/>
    </row>
    <row r="38" spans="1:58" ht="15.75">
      <c r="A38" s="285"/>
      <c r="B38" s="239" t="s">
        <v>74</v>
      </c>
      <c r="C38" s="239"/>
      <c r="D38" s="239"/>
      <c r="E38" s="293">
        <f>E37+E35</f>
        <v>54</v>
      </c>
      <c r="F38" s="293">
        <f aca="true" t="shared" si="32" ref="F38:U38">F37+F35</f>
        <v>54</v>
      </c>
      <c r="G38" s="293">
        <f t="shared" si="32"/>
        <v>54</v>
      </c>
      <c r="H38" s="293">
        <f t="shared" si="32"/>
        <v>54</v>
      </c>
      <c r="I38" s="293">
        <f t="shared" si="32"/>
        <v>54</v>
      </c>
      <c r="J38" s="293">
        <f t="shared" si="32"/>
        <v>54</v>
      </c>
      <c r="K38" s="293">
        <f t="shared" si="32"/>
        <v>54</v>
      </c>
      <c r="L38" s="293">
        <f t="shared" si="32"/>
        <v>54</v>
      </c>
      <c r="M38" s="293">
        <f t="shared" si="32"/>
        <v>54</v>
      </c>
      <c r="N38" s="293">
        <f t="shared" si="32"/>
        <v>54</v>
      </c>
      <c r="O38" s="293">
        <f t="shared" si="32"/>
        <v>54</v>
      </c>
      <c r="P38" s="293">
        <f t="shared" si="32"/>
        <v>54</v>
      </c>
      <c r="Q38" s="293">
        <f t="shared" si="32"/>
        <v>54</v>
      </c>
      <c r="R38" s="293">
        <f t="shared" si="32"/>
        <v>54</v>
      </c>
      <c r="S38" s="293">
        <f t="shared" si="32"/>
        <v>54</v>
      </c>
      <c r="T38" s="293">
        <f t="shared" si="32"/>
        <v>54</v>
      </c>
      <c r="U38" s="293">
        <f t="shared" si="32"/>
        <v>54</v>
      </c>
      <c r="V38" s="311">
        <f>SUM(E38:U38)</f>
        <v>918</v>
      </c>
      <c r="W38" s="5">
        <f>W37+W35</f>
        <v>0</v>
      </c>
      <c r="X38" s="5">
        <f aca="true" t="shared" si="33" ref="X38:AT38">X37+X35</f>
        <v>53</v>
      </c>
      <c r="Y38" s="5">
        <f t="shared" si="33"/>
        <v>53</v>
      </c>
      <c r="Z38" s="5">
        <f t="shared" si="33"/>
        <v>53</v>
      </c>
      <c r="AA38" s="5">
        <f t="shared" si="33"/>
        <v>53</v>
      </c>
      <c r="AB38" s="5">
        <f t="shared" si="33"/>
        <v>53</v>
      </c>
      <c r="AC38" s="5">
        <f t="shared" si="33"/>
        <v>53</v>
      </c>
      <c r="AD38" s="5">
        <f t="shared" si="33"/>
        <v>53</v>
      </c>
      <c r="AE38" s="5">
        <f t="shared" si="33"/>
        <v>53</v>
      </c>
      <c r="AF38" s="5">
        <f t="shared" si="33"/>
        <v>53</v>
      </c>
      <c r="AG38" s="5">
        <f t="shared" si="33"/>
        <v>53</v>
      </c>
      <c r="AH38" s="5">
        <f t="shared" si="33"/>
        <v>53</v>
      </c>
      <c r="AI38" s="312"/>
      <c r="AJ38" s="5">
        <f t="shared" si="33"/>
        <v>53</v>
      </c>
      <c r="AK38" s="5">
        <f t="shared" si="33"/>
        <v>53</v>
      </c>
      <c r="AL38" s="5">
        <f t="shared" si="33"/>
        <v>53</v>
      </c>
      <c r="AM38" s="5">
        <f t="shared" si="33"/>
        <v>53</v>
      </c>
      <c r="AN38" s="5">
        <f t="shared" si="33"/>
        <v>53</v>
      </c>
      <c r="AO38" s="5">
        <f t="shared" si="33"/>
        <v>54</v>
      </c>
      <c r="AP38" s="5">
        <f t="shared" si="33"/>
        <v>53</v>
      </c>
      <c r="AQ38" s="5">
        <f t="shared" si="33"/>
        <v>54</v>
      </c>
      <c r="AR38" s="5">
        <f t="shared" si="33"/>
        <v>54</v>
      </c>
      <c r="AS38" s="5">
        <f t="shared" si="33"/>
        <v>54</v>
      </c>
      <c r="AT38" s="5">
        <f t="shared" si="33"/>
        <v>53</v>
      </c>
      <c r="AU38" s="5"/>
      <c r="AV38" s="5"/>
      <c r="AW38" s="56">
        <f>AW37+AW35</f>
        <v>1188</v>
      </c>
      <c r="AX38" s="298"/>
      <c r="AY38" s="298"/>
      <c r="AZ38" s="298"/>
      <c r="BA38" s="298"/>
      <c r="BB38" s="298"/>
      <c r="BC38" s="298"/>
      <c r="BD38" s="298"/>
      <c r="BE38" s="16">
        <v>2106</v>
      </c>
      <c r="BF38" s="268"/>
    </row>
  </sheetData>
  <sheetProtection/>
  <mergeCells count="52">
    <mergeCell ref="B38:D38"/>
    <mergeCell ref="B31:B32"/>
    <mergeCell ref="C31:C32"/>
    <mergeCell ref="B33:B34"/>
    <mergeCell ref="C33:C34"/>
    <mergeCell ref="B35:D35"/>
    <mergeCell ref="B37:D37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BA2:BD2"/>
    <mergeCell ref="E3:BE3"/>
    <mergeCell ref="E5:BE5"/>
    <mergeCell ref="A7:A38"/>
    <mergeCell ref="B7:B8"/>
    <mergeCell ref="C7:C8"/>
    <mergeCell ref="AI7:AI38"/>
    <mergeCell ref="B9:B10"/>
    <mergeCell ref="C9:C10"/>
    <mergeCell ref="B11:B12"/>
    <mergeCell ref="AA2:AC2"/>
    <mergeCell ref="AE2:AH2"/>
    <mergeCell ref="AJ2:AL2"/>
    <mergeCell ref="AN2:AQ2"/>
    <mergeCell ref="AR2:AU2"/>
    <mergeCell ref="AW2:AY2"/>
    <mergeCell ref="E1:BF1"/>
    <mergeCell ref="A2:A6"/>
    <mergeCell ref="B2:B6"/>
    <mergeCell ref="C2:C6"/>
    <mergeCell ref="D2:D6"/>
    <mergeCell ref="F2:H2"/>
    <mergeCell ref="J2:L2"/>
    <mergeCell ref="O2:Q2"/>
    <mergeCell ref="T2:U2"/>
    <mergeCell ref="X2:Y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3"/>
  <sheetViews>
    <sheetView zoomScale="64" zoomScaleNormal="64" zoomScalePageLayoutView="0" workbookViewId="0" topLeftCell="A1">
      <pane xSplit="4" ySplit="6" topLeftCell="H1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R17" sqref="AR17"/>
    </sheetView>
  </sheetViews>
  <sheetFormatPr defaultColWidth="9.140625" defaultRowHeight="15"/>
  <cols>
    <col min="1" max="1" width="3.57421875" style="57" customWidth="1"/>
    <col min="2" max="2" width="12.57421875" style="57" customWidth="1"/>
    <col min="3" max="3" width="34.28125" style="58" customWidth="1"/>
    <col min="4" max="4" width="11.00390625" style="59" customWidth="1"/>
    <col min="5" max="6" width="4.7109375" style="57" customWidth="1"/>
    <col min="7" max="7" width="4.57421875" style="57" customWidth="1"/>
    <col min="8" max="13" width="4.7109375" style="57" customWidth="1"/>
    <col min="14" max="14" width="4.57421875" style="57" customWidth="1"/>
    <col min="15" max="45" width="4.7109375" style="57" customWidth="1"/>
    <col min="46" max="46" width="4.7109375" style="87" customWidth="1"/>
    <col min="47" max="57" width="4.7109375" style="57" customWidth="1"/>
    <col min="58" max="58" width="4.8515625" style="87" customWidth="1"/>
    <col min="59" max="16384" width="9.140625" style="57" customWidth="1"/>
  </cols>
  <sheetData>
    <row r="1" spans="5:58" ht="18.75">
      <c r="E1" s="139" t="s">
        <v>145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03"/>
    </row>
    <row r="2" spans="1:58" ht="80.25" customHeight="1">
      <c r="A2" s="179" t="s">
        <v>0</v>
      </c>
      <c r="B2" s="179" t="s">
        <v>1</v>
      </c>
      <c r="C2" s="144" t="s">
        <v>2</v>
      </c>
      <c r="D2" s="147" t="s">
        <v>3</v>
      </c>
      <c r="E2" s="53" t="s">
        <v>81</v>
      </c>
      <c r="F2" s="53" t="s">
        <v>82</v>
      </c>
      <c r="G2" s="53" t="s">
        <v>83</v>
      </c>
      <c r="H2" s="53" t="s">
        <v>84</v>
      </c>
      <c r="I2" s="53" t="s">
        <v>85</v>
      </c>
      <c r="J2" s="136" t="s">
        <v>4</v>
      </c>
      <c r="K2" s="137"/>
      <c r="L2" s="138"/>
      <c r="M2" s="54" t="s">
        <v>86</v>
      </c>
      <c r="N2" s="136" t="s">
        <v>5</v>
      </c>
      <c r="O2" s="137"/>
      <c r="P2" s="138"/>
      <c r="Q2" s="54" t="s">
        <v>87</v>
      </c>
      <c r="R2" s="136" t="s">
        <v>6</v>
      </c>
      <c r="S2" s="137"/>
      <c r="T2" s="138"/>
      <c r="U2" s="94" t="s">
        <v>88</v>
      </c>
      <c r="V2" s="54" t="s">
        <v>89</v>
      </c>
      <c r="W2" s="54" t="s">
        <v>90</v>
      </c>
      <c r="X2" s="54" t="s">
        <v>91</v>
      </c>
      <c r="Y2" s="54" t="s">
        <v>92</v>
      </c>
      <c r="Z2" s="54" t="s">
        <v>93</v>
      </c>
      <c r="AA2" s="136" t="s">
        <v>7</v>
      </c>
      <c r="AB2" s="137"/>
      <c r="AC2" s="138"/>
      <c r="AD2" s="54" t="s">
        <v>94</v>
      </c>
      <c r="AE2" s="136" t="s">
        <v>8</v>
      </c>
      <c r="AF2" s="137"/>
      <c r="AG2" s="137"/>
      <c r="AH2" s="138"/>
      <c r="AI2" s="54" t="s">
        <v>152</v>
      </c>
      <c r="AJ2" s="136" t="s">
        <v>9</v>
      </c>
      <c r="AK2" s="137"/>
      <c r="AL2" s="138"/>
      <c r="AM2" s="54" t="s">
        <v>150</v>
      </c>
      <c r="AN2" s="136" t="s">
        <v>10</v>
      </c>
      <c r="AO2" s="137"/>
      <c r="AP2" s="137"/>
      <c r="AQ2" s="138"/>
      <c r="AR2" s="136" t="s">
        <v>11</v>
      </c>
      <c r="AS2" s="137"/>
      <c r="AT2" s="137"/>
      <c r="AU2" s="138"/>
      <c r="AV2" s="54" t="s">
        <v>98</v>
      </c>
      <c r="AW2" s="136" t="s">
        <v>12</v>
      </c>
      <c r="AX2" s="137"/>
      <c r="AY2" s="138"/>
      <c r="AZ2" s="54" t="s">
        <v>151</v>
      </c>
      <c r="BA2" s="136" t="s">
        <v>13</v>
      </c>
      <c r="BB2" s="137"/>
      <c r="BC2" s="137"/>
      <c r="BD2" s="138"/>
      <c r="BE2" s="131"/>
      <c r="BF2" s="60" t="s">
        <v>79</v>
      </c>
    </row>
    <row r="3" spans="1:58" ht="18" customHeight="1">
      <c r="A3" s="179"/>
      <c r="B3" s="179"/>
      <c r="C3" s="145"/>
      <c r="D3" s="148"/>
      <c r="E3" s="184" t="s">
        <v>15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</row>
    <row r="4" spans="1:58" ht="19.5" customHeight="1">
      <c r="A4" s="179"/>
      <c r="B4" s="179"/>
      <c r="C4" s="145"/>
      <c r="D4" s="148"/>
      <c r="E4" s="62">
        <v>36</v>
      </c>
      <c r="F4" s="62">
        <v>37</v>
      </c>
      <c r="G4" s="62">
        <v>38</v>
      </c>
      <c r="H4" s="62">
        <v>39</v>
      </c>
      <c r="I4" s="62">
        <v>40</v>
      </c>
      <c r="J4" s="63">
        <v>41</v>
      </c>
      <c r="K4" s="64">
        <v>42</v>
      </c>
      <c r="L4" s="64">
        <v>43</v>
      </c>
      <c r="M4" s="64">
        <v>44</v>
      </c>
      <c r="N4" s="64">
        <v>45</v>
      </c>
      <c r="O4" s="64">
        <v>46</v>
      </c>
      <c r="P4" s="64">
        <v>47</v>
      </c>
      <c r="Q4" s="64">
        <v>48</v>
      </c>
      <c r="R4" s="64">
        <v>49</v>
      </c>
      <c r="S4" s="64">
        <v>50</v>
      </c>
      <c r="T4" s="64">
        <v>51</v>
      </c>
      <c r="U4" s="64">
        <v>52</v>
      </c>
      <c r="V4" s="64">
        <v>53</v>
      </c>
      <c r="W4" s="64">
        <v>2</v>
      </c>
      <c r="X4" s="64">
        <v>3</v>
      </c>
      <c r="Y4" s="64">
        <v>4</v>
      </c>
      <c r="Z4" s="64">
        <v>5</v>
      </c>
      <c r="AA4" s="64">
        <v>6</v>
      </c>
      <c r="AB4" s="64">
        <v>7</v>
      </c>
      <c r="AC4" s="64">
        <v>8</v>
      </c>
      <c r="AD4" s="64">
        <v>9</v>
      </c>
      <c r="AE4" s="64">
        <v>10</v>
      </c>
      <c r="AF4" s="64">
        <v>11</v>
      </c>
      <c r="AG4" s="64">
        <v>12</v>
      </c>
      <c r="AH4" s="64">
        <v>13</v>
      </c>
      <c r="AI4" s="64">
        <v>14</v>
      </c>
      <c r="AJ4" s="64">
        <v>15</v>
      </c>
      <c r="AK4" s="64">
        <v>16</v>
      </c>
      <c r="AL4" s="64">
        <v>17</v>
      </c>
      <c r="AM4" s="64">
        <v>18</v>
      </c>
      <c r="AN4" s="64">
        <v>19</v>
      </c>
      <c r="AO4" s="64">
        <v>20</v>
      </c>
      <c r="AP4" s="64">
        <v>21</v>
      </c>
      <c r="AQ4" s="64">
        <v>22</v>
      </c>
      <c r="AR4" s="64">
        <v>23</v>
      </c>
      <c r="AS4" s="64">
        <v>24</v>
      </c>
      <c r="AT4" s="72">
        <v>25</v>
      </c>
      <c r="AU4" s="64">
        <v>26</v>
      </c>
      <c r="AV4" s="64">
        <v>27</v>
      </c>
      <c r="AW4" s="64">
        <v>28</v>
      </c>
      <c r="AX4" s="64">
        <v>29</v>
      </c>
      <c r="AY4" s="64">
        <v>30</v>
      </c>
      <c r="AZ4" s="64">
        <v>31</v>
      </c>
      <c r="BA4" s="64">
        <v>32</v>
      </c>
      <c r="BB4" s="64">
        <v>33</v>
      </c>
      <c r="BC4" s="64">
        <v>34</v>
      </c>
      <c r="BD4" s="64">
        <v>35</v>
      </c>
      <c r="BE4" s="64"/>
      <c r="BF4" s="64">
        <v>35</v>
      </c>
    </row>
    <row r="5" spans="1:58" ht="15.75" customHeight="1">
      <c r="A5" s="179"/>
      <c r="B5" s="179"/>
      <c r="C5" s="145"/>
      <c r="D5" s="148"/>
      <c r="E5" s="186" t="s">
        <v>16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</row>
    <row r="6" spans="1:58" ht="15">
      <c r="A6" s="179"/>
      <c r="B6" s="179"/>
      <c r="C6" s="146"/>
      <c r="D6" s="149"/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62">
        <v>6</v>
      </c>
      <c r="K6" s="62">
        <v>7</v>
      </c>
      <c r="L6" s="62">
        <v>8</v>
      </c>
      <c r="M6" s="62">
        <v>9</v>
      </c>
      <c r="N6" s="62">
        <v>10</v>
      </c>
      <c r="O6" s="62">
        <v>11</v>
      </c>
      <c r="P6" s="62">
        <v>12</v>
      </c>
      <c r="Q6" s="62">
        <v>13</v>
      </c>
      <c r="R6" s="62">
        <v>14</v>
      </c>
      <c r="S6" s="62">
        <v>15</v>
      </c>
      <c r="T6" s="62">
        <v>16</v>
      </c>
      <c r="U6" s="62">
        <v>17</v>
      </c>
      <c r="V6" s="62">
        <v>18</v>
      </c>
      <c r="W6" s="62">
        <v>19</v>
      </c>
      <c r="X6" s="62">
        <v>20</v>
      </c>
      <c r="Y6" s="62">
        <v>21</v>
      </c>
      <c r="Z6" s="62">
        <v>22</v>
      </c>
      <c r="AA6" s="64">
        <v>23</v>
      </c>
      <c r="AB6" s="64">
        <v>24</v>
      </c>
      <c r="AC6" s="64">
        <v>25</v>
      </c>
      <c r="AD6" s="64">
        <v>26</v>
      </c>
      <c r="AE6" s="64">
        <v>27</v>
      </c>
      <c r="AF6" s="64">
        <v>28</v>
      </c>
      <c r="AG6" s="64">
        <v>29</v>
      </c>
      <c r="AH6" s="64">
        <v>30</v>
      </c>
      <c r="AI6" s="64">
        <v>31</v>
      </c>
      <c r="AJ6" s="64">
        <v>32</v>
      </c>
      <c r="AK6" s="64">
        <v>33</v>
      </c>
      <c r="AL6" s="64">
        <v>34</v>
      </c>
      <c r="AM6" s="64">
        <v>35</v>
      </c>
      <c r="AN6" s="64">
        <v>36</v>
      </c>
      <c r="AO6" s="64">
        <v>37</v>
      </c>
      <c r="AP6" s="64">
        <v>38</v>
      </c>
      <c r="AQ6" s="64">
        <v>39</v>
      </c>
      <c r="AR6" s="64">
        <v>40</v>
      </c>
      <c r="AS6" s="64">
        <v>41</v>
      </c>
      <c r="AT6" s="72">
        <v>42</v>
      </c>
      <c r="AU6" s="64">
        <v>43</v>
      </c>
      <c r="AV6" s="64">
        <v>44</v>
      </c>
      <c r="AW6" s="64">
        <v>45</v>
      </c>
      <c r="AX6" s="64">
        <v>46</v>
      </c>
      <c r="AY6" s="64">
        <v>47</v>
      </c>
      <c r="AZ6" s="64">
        <v>48</v>
      </c>
      <c r="BA6" s="64">
        <v>49</v>
      </c>
      <c r="BB6" s="64">
        <v>50</v>
      </c>
      <c r="BC6" s="64">
        <v>51</v>
      </c>
      <c r="BD6" s="64">
        <v>52</v>
      </c>
      <c r="BE6" s="64"/>
      <c r="BF6" s="64">
        <v>53</v>
      </c>
    </row>
    <row r="7" spans="1:58" ht="21.75" customHeight="1">
      <c r="A7" s="179" t="s">
        <v>77</v>
      </c>
      <c r="B7" s="168" t="s">
        <v>19</v>
      </c>
      <c r="C7" s="182" t="s">
        <v>18</v>
      </c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  <c r="W7" s="67"/>
      <c r="X7" s="62"/>
      <c r="Y7" s="62"/>
      <c r="Z7" s="64"/>
      <c r="AA7" s="64"/>
      <c r="AB7" s="64"/>
      <c r="AC7" s="64"/>
      <c r="AD7" s="64"/>
      <c r="AE7" s="64"/>
      <c r="AF7" s="64"/>
      <c r="AG7" s="64"/>
      <c r="AH7" s="64"/>
      <c r="AI7" s="133" t="s">
        <v>149</v>
      </c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72"/>
      <c r="AU7" s="64"/>
      <c r="AV7" s="64"/>
      <c r="AW7" s="64"/>
      <c r="AX7" s="68"/>
      <c r="AY7" s="68"/>
      <c r="AZ7" s="68"/>
      <c r="BA7" s="68"/>
      <c r="BB7" s="68"/>
      <c r="BC7" s="68"/>
      <c r="BD7" s="68"/>
      <c r="BE7" s="68"/>
      <c r="BF7" s="69"/>
    </row>
    <row r="8" spans="1:58" ht="21" customHeight="1">
      <c r="A8" s="179"/>
      <c r="B8" s="169"/>
      <c r="C8" s="183"/>
      <c r="D8" s="6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7"/>
      <c r="W8" s="67"/>
      <c r="X8" s="62"/>
      <c r="Y8" s="62"/>
      <c r="Z8" s="64"/>
      <c r="AA8" s="64"/>
      <c r="AB8" s="64"/>
      <c r="AC8" s="64"/>
      <c r="AD8" s="64"/>
      <c r="AE8" s="64"/>
      <c r="AF8" s="64"/>
      <c r="AG8" s="64"/>
      <c r="AH8" s="64"/>
      <c r="AI8" s="13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72"/>
      <c r="AU8" s="64"/>
      <c r="AV8" s="64"/>
      <c r="AW8" s="64"/>
      <c r="AX8" s="68"/>
      <c r="AY8" s="68"/>
      <c r="AZ8" s="68"/>
      <c r="BA8" s="68"/>
      <c r="BB8" s="68"/>
      <c r="BC8" s="68"/>
      <c r="BD8" s="68"/>
      <c r="BE8" s="68"/>
      <c r="BF8" s="69"/>
    </row>
    <row r="9" spans="1:58" ht="15.75" customHeight="1">
      <c r="A9" s="179"/>
      <c r="B9" s="156" t="s">
        <v>100</v>
      </c>
      <c r="C9" s="152" t="s">
        <v>21</v>
      </c>
      <c r="D9" s="55" t="s">
        <v>101</v>
      </c>
      <c r="E9" s="66">
        <v>4</v>
      </c>
      <c r="F9" s="66">
        <v>4</v>
      </c>
      <c r="G9" s="66">
        <v>2</v>
      </c>
      <c r="H9" s="66">
        <v>4</v>
      </c>
      <c r="I9" s="66">
        <v>2</v>
      </c>
      <c r="J9" s="66">
        <v>4</v>
      </c>
      <c r="K9" s="66">
        <v>2</v>
      </c>
      <c r="L9" s="66">
        <v>4</v>
      </c>
      <c r="M9" s="66">
        <v>2</v>
      </c>
      <c r="N9" s="66">
        <v>4</v>
      </c>
      <c r="O9" s="66">
        <v>2</v>
      </c>
      <c r="P9" s="66">
        <v>4</v>
      </c>
      <c r="Q9" s="66">
        <v>2</v>
      </c>
      <c r="R9" s="66">
        <v>4</v>
      </c>
      <c r="S9" s="66">
        <v>2</v>
      </c>
      <c r="T9" s="66">
        <v>2</v>
      </c>
      <c r="U9" s="66"/>
      <c r="V9" s="67"/>
      <c r="W9" s="67">
        <f>SUM(E9:V9)</f>
        <v>48</v>
      </c>
      <c r="X9" s="62"/>
      <c r="Y9" s="62"/>
      <c r="Z9" s="64"/>
      <c r="AA9" s="64"/>
      <c r="AB9" s="64"/>
      <c r="AC9" s="64"/>
      <c r="AD9" s="64"/>
      <c r="AE9" s="64"/>
      <c r="AF9" s="64"/>
      <c r="AG9" s="64"/>
      <c r="AH9" s="64"/>
      <c r="AI9" s="13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72"/>
      <c r="AU9" s="64"/>
      <c r="AV9" s="64"/>
      <c r="AW9" s="64"/>
      <c r="AX9" s="68"/>
      <c r="AY9" s="68"/>
      <c r="AZ9" s="68"/>
      <c r="BA9" s="68"/>
      <c r="BB9" s="68"/>
      <c r="BC9" s="68"/>
      <c r="BD9" s="68"/>
      <c r="BE9" s="68"/>
      <c r="BF9" s="69"/>
    </row>
    <row r="10" spans="1:58" ht="18" customHeight="1">
      <c r="A10" s="179"/>
      <c r="B10" s="156"/>
      <c r="C10" s="153"/>
      <c r="D10" s="55"/>
      <c r="E10" s="88">
        <v>1</v>
      </c>
      <c r="F10" s="88">
        <v>1</v>
      </c>
      <c r="G10" s="88"/>
      <c r="H10" s="88">
        <v>1</v>
      </c>
      <c r="I10" s="88"/>
      <c r="J10" s="88">
        <v>1</v>
      </c>
      <c r="K10" s="88"/>
      <c r="L10" s="88">
        <v>1</v>
      </c>
      <c r="M10" s="88"/>
      <c r="N10" s="88">
        <v>1</v>
      </c>
      <c r="O10" s="88"/>
      <c r="P10" s="88">
        <v>1</v>
      </c>
      <c r="Q10" s="88"/>
      <c r="R10" s="88">
        <v>1</v>
      </c>
      <c r="S10" s="88"/>
      <c r="T10" s="88"/>
      <c r="U10" s="88"/>
      <c r="V10" s="67"/>
      <c r="W10" s="67">
        <f aca="true" t="shared" si="0" ref="W10:W34">SUM(E10:V10)</f>
        <v>8</v>
      </c>
      <c r="X10" s="62"/>
      <c r="Y10" s="62"/>
      <c r="Z10" s="64"/>
      <c r="AA10" s="64"/>
      <c r="AB10" s="64"/>
      <c r="AC10" s="64"/>
      <c r="AD10" s="64"/>
      <c r="AE10" s="64"/>
      <c r="AF10" s="64"/>
      <c r="AG10" s="64"/>
      <c r="AH10" s="64"/>
      <c r="AI10" s="13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72"/>
      <c r="AU10" s="64"/>
      <c r="AV10" s="64"/>
      <c r="AW10" s="64"/>
      <c r="AX10" s="68"/>
      <c r="AY10" s="68"/>
      <c r="AZ10" s="68"/>
      <c r="BA10" s="68"/>
      <c r="BB10" s="68"/>
      <c r="BC10" s="68"/>
      <c r="BD10" s="68"/>
      <c r="BE10" s="68"/>
      <c r="BF10" s="69"/>
    </row>
    <row r="11" spans="1:58" ht="15.75">
      <c r="A11" s="179"/>
      <c r="B11" s="156" t="s">
        <v>28</v>
      </c>
      <c r="C11" s="152" t="s">
        <v>20</v>
      </c>
      <c r="D11" s="154" t="s">
        <v>102</v>
      </c>
      <c r="E11" s="66">
        <v>4</v>
      </c>
      <c r="F11" s="70">
        <v>2</v>
      </c>
      <c r="G11" s="70">
        <v>2</v>
      </c>
      <c r="H11" s="70">
        <v>2</v>
      </c>
      <c r="I11" s="70">
        <v>2</v>
      </c>
      <c r="J11" s="70">
        <v>2</v>
      </c>
      <c r="K11" s="70">
        <v>2</v>
      </c>
      <c r="L11" s="70">
        <v>2</v>
      </c>
      <c r="M11" s="70">
        <v>2</v>
      </c>
      <c r="N11" s="70">
        <v>2</v>
      </c>
      <c r="O11" s="70">
        <v>2</v>
      </c>
      <c r="P11" s="66">
        <v>2</v>
      </c>
      <c r="Q11" s="66">
        <v>2</v>
      </c>
      <c r="R11" s="66">
        <v>2</v>
      </c>
      <c r="S11" s="66">
        <v>2</v>
      </c>
      <c r="T11" s="66">
        <v>2</v>
      </c>
      <c r="U11" s="66"/>
      <c r="V11" s="67"/>
      <c r="W11" s="67">
        <f t="shared" si="0"/>
        <v>34</v>
      </c>
      <c r="X11" s="62">
        <v>2</v>
      </c>
      <c r="Y11" s="62">
        <v>2</v>
      </c>
      <c r="Z11" s="62">
        <v>2</v>
      </c>
      <c r="AA11" s="64">
        <v>2</v>
      </c>
      <c r="AB11" s="64">
        <v>2</v>
      </c>
      <c r="AC11" s="64">
        <v>2</v>
      </c>
      <c r="AD11" s="64">
        <v>2</v>
      </c>
      <c r="AE11" s="64">
        <v>2</v>
      </c>
      <c r="AF11" s="64">
        <v>2</v>
      </c>
      <c r="AG11" s="64">
        <v>2</v>
      </c>
      <c r="AH11" s="64">
        <v>2</v>
      </c>
      <c r="AI11" s="134"/>
      <c r="AJ11" s="64">
        <v>2</v>
      </c>
      <c r="AK11" s="64">
        <v>2</v>
      </c>
      <c r="AL11" s="64">
        <v>2</v>
      </c>
      <c r="AM11" s="72">
        <v>2</v>
      </c>
      <c r="AN11" s="64">
        <v>2</v>
      </c>
      <c r="AO11" s="64">
        <v>2</v>
      </c>
      <c r="AP11" s="64">
        <v>2</v>
      </c>
      <c r="AQ11" s="64">
        <v>2</v>
      </c>
      <c r="AR11" s="64">
        <v>2</v>
      </c>
      <c r="AS11" s="64">
        <v>2</v>
      </c>
      <c r="AT11" s="72"/>
      <c r="AU11" s="64"/>
      <c r="AV11" s="64"/>
      <c r="AW11" s="64"/>
      <c r="AX11" s="68">
        <f>SUM(X11:AT11)</f>
        <v>42</v>
      </c>
      <c r="AY11" s="68"/>
      <c r="AZ11" s="68"/>
      <c r="BA11" s="68"/>
      <c r="BB11" s="68"/>
      <c r="BC11" s="68"/>
      <c r="BD11" s="68"/>
      <c r="BE11" s="68"/>
      <c r="BF11" s="69"/>
    </row>
    <row r="12" spans="1:58" ht="15.75">
      <c r="A12" s="179"/>
      <c r="B12" s="156"/>
      <c r="C12" s="153"/>
      <c r="D12" s="155"/>
      <c r="E12" s="88"/>
      <c r="F12" s="88">
        <v>1</v>
      </c>
      <c r="G12" s="88">
        <v>1</v>
      </c>
      <c r="H12" s="88"/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88">
        <v>1</v>
      </c>
      <c r="O12" s="88">
        <v>1</v>
      </c>
      <c r="P12" s="88">
        <v>1</v>
      </c>
      <c r="Q12" s="88">
        <v>1</v>
      </c>
      <c r="R12" s="88"/>
      <c r="S12" s="88">
        <v>1</v>
      </c>
      <c r="T12" s="88"/>
      <c r="U12" s="88"/>
      <c r="V12" s="67"/>
      <c r="W12" s="67">
        <f t="shared" si="0"/>
        <v>12</v>
      </c>
      <c r="X12" s="90">
        <f>X11/2</f>
        <v>1</v>
      </c>
      <c r="Y12" s="90">
        <f aca="true" t="shared" si="1" ref="Y12:AS12">Y11/2</f>
        <v>1</v>
      </c>
      <c r="Z12" s="90">
        <f t="shared" si="1"/>
        <v>1</v>
      </c>
      <c r="AA12" s="90">
        <f t="shared" si="1"/>
        <v>1</v>
      </c>
      <c r="AB12" s="90">
        <f t="shared" si="1"/>
        <v>1</v>
      </c>
      <c r="AC12" s="90">
        <f t="shared" si="1"/>
        <v>1</v>
      </c>
      <c r="AD12" s="90">
        <f t="shared" si="1"/>
        <v>1</v>
      </c>
      <c r="AE12" s="90">
        <f t="shared" si="1"/>
        <v>1</v>
      </c>
      <c r="AF12" s="90">
        <f t="shared" si="1"/>
        <v>1</v>
      </c>
      <c r="AG12" s="90">
        <f t="shared" si="1"/>
        <v>1</v>
      </c>
      <c r="AH12" s="90">
        <f t="shared" si="1"/>
        <v>1</v>
      </c>
      <c r="AI12" s="134"/>
      <c r="AJ12" s="90">
        <f t="shared" si="1"/>
        <v>1</v>
      </c>
      <c r="AK12" s="90">
        <f t="shared" si="1"/>
        <v>1</v>
      </c>
      <c r="AL12" s="90">
        <f t="shared" si="1"/>
        <v>1</v>
      </c>
      <c r="AM12" s="90">
        <f t="shared" si="1"/>
        <v>1</v>
      </c>
      <c r="AN12" s="90">
        <f t="shared" si="1"/>
        <v>1</v>
      </c>
      <c r="AO12" s="90">
        <f t="shared" si="1"/>
        <v>1</v>
      </c>
      <c r="AP12" s="90">
        <f t="shared" si="1"/>
        <v>1</v>
      </c>
      <c r="AQ12" s="90">
        <f t="shared" si="1"/>
        <v>1</v>
      </c>
      <c r="AR12" s="90">
        <f t="shared" si="1"/>
        <v>1</v>
      </c>
      <c r="AS12" s="90">
        <f t="shared" si="1"/>
        <v>1</v>
      </c>
      <c r="AT12" s="72"/>
      <c r="AU12" s="64"/>
      <c r="AV12" s="64"/>
      <c r="AW12" s="64"/>
      <c r="AX12" s="68">
        <f aca="true" t="shared" si="2" ref="AX12:AX38">SUM(X12:AT12)</f>
        <v>21</v>
      </c>
      <c r="AY12" s="68"/>
      <c r="AZ12" s="68"/>
      <c r="BA12" s="68"/>
      <c r="BB12" s="68"/>
      <c r="BC12" s="68"/>
      <c r="BD12" s="68"/>
      <c r="BE12" s="68"/>
      <c r="BF12" s="69"/>
    </row>
    <row r="13" spans="1:58" ht="15.75">
      <c r="A13" s="179"/>
      <c r="B13" s="164" t="s">
        <v>48</v>
      </c>
      <c r="C13" s="152" t="s">
        <v>22</v>
      </c>
      <c r="D13" s="154" t="s">
        <v>102</v>
      </c>
      <c r="E13" s="31">
        <v>4</v>
      </c>
      <c r="F13" s="70">
        <v>2</v>
      </c>
      <c r="G13" s="70">
        <v>2</v>
      </c>
      <c r="H13" s="70">
        <v>2</v>
      </c>
      <c r="I13" s="70">
        <v>2</v>
      </c>
      <c r="J13" s="70">
        <v>2</v>
      </c>
      <c r="K13" s="70">
        <v>2</v>
      </c>
      <c r="L13" s="70">
        <v>2</v>
      </c>
      <c r="M13" s="70">
        <v>2</v>
      </c>
      <c r="N13" s="70">
        <v>2</v>
      </c>
      <c r="O13" s="31">
        <v>2</v>
      </c>
      <c r="P13" s="31">
        <v>2</v>
      </c>
      <c r="Q13" s="31">
        <v>2</v>
      </c>
      <c r="R13" s="31">
        <v>2</v>
      </c>
      <c r="S13" s="31">
        <v>2</v>
      </c>
      <c r="T13" s="31">
        <v>2</v>
      </c>
      <c r="U13" s="66"/>
      <c r="V13" s="67"/>
      <c r="W13" s="67">
        <f t="shared" si="0"/>
        <v>34</v>
      </c>
      <c r="X13" s="62">
        <v>2</v>
      </c>
      <c r="Y13" s="62">
        <v>2</v>
      </c>
      <c r="Z13" s="62">
        <v>2</v>
      </c>
      <c r="AA13" s="62">
        <v>2</v>
      </c>
      <c r="AB13" s="64">
        <v>2</v>
      </c>
      <c r="AC13" s="64">
        <v>2</v>
      </c>
      <c r="AD13" s="64">
        <v>2</v>
      </c>
      <c r="AE13" s="64">
        <v>2</v>
      </c>
      <c r="AF13" s="64">
        <v>2</v>
      </c>
      <c r="AG13" s="64">
        <v>2</v>
      </c>
      <c r="AH13" s="64">
        <v>2</v>
      </c>
      <c r="AI13" s="134"/>
      <c r="AJ13" s="64">
        <v>2</v>
      </c>
      <c r="AK13" s="64">
        <v>2</v>
      </c>
      <c r="AL13" s="64">
        <v>2</v>
      </c>
      <c r="AM13" s="64">
        <v>2</v>
      </c>
      <c r="AN13" s="72">
        <v>2</v>
      </c>
      <c r="AO13" s="64">
        <v>2</v>
      </c>
      <c r="AP13" s="64">
        <v>2</v>
      </c>
      <c r="AQ13" s="64">
        <v>2</v>
      </c>
      <c r="AR13" s="64">
        <v>2</v>
      </c>
      <c r="AS13" s="64">
        <v>2</v>
      </c>
      <c r="AT13" s="72"/>
      <c r="AU13" s="64"/>
      <c r="AV13" s="64"/>
      <c r="AW13" s="64"/>
      <c r="AX13" s="68">
        <f t="shared" si="2"/>
        <v>42</v>
      </c>
      <c r="AY13" s="68"/>
      <c r="AZ13" s="68"/>
      <c r="BA13" s="68"/>
      <c r="BB13" s="68"/>
      <c r="BC13" s="68"/>
      <c r="BD13" s="68"/>
      <c r="BE13" s="68"/>
      <c r="BF13" s="69"/>
    </row>
    <row r="14" spans="1:58" ht="15.75">
      <c r="A14" s="179"/>
      <c r="B14" s="165"/>
      <c r="C14" s="153"/>
      <c r="D14" s="155"/>
      <c r="E14" s="88">
        <v>2</v>
      </c>
      <c r="F14" s="88">
        <v>1</v>
      </c>
      <c r="G14" s="88">
        <v>1</v>
      </c>
      <c r="H14" s="88">
        <v>1</v>
      </c>
      <c r="I14" s="88">
        <v>1</v>
      </c>
      <c r="J14" s="88">
        <v>1</v>
      </c>
      <c r="K14" s="88">
        <v>1</v>
      </c>
      <c r="L14" s="88">
        <v>1</v>
      </c>
      <c r="M14" s="88">
        <v>1</v>
      </c>
      <c r="N14" s="88">
        <v>1</v>
      </c>
      <c r="O14" s="88">
        <v>1</v>
      </c>
      <c r="P14" s="88">
        <v>1</v>
      </c>
      <c r="Q14" s="88">
        <v>1</v>
      </c>
      <c r="R14" s="88">
        <v>1</v>
      </c>
      <c r="S14" s="88">
        <v>1</v>
      </c>
      <c r="T14" s="88">
        <v>1</v>
      </c>
      <c r="U14" s="88"/>
      <c r="V14" s="67"/>
      <c r="W14" s="67">
        <f t="shared" si="0"/>
        <v>17</v>
      </c>
      <c r="X14" s="90">
        <v>1</v>
      </c>
      <c r="Y14" s="90">
        <f>Y13/2</f>
        <v>1</v>
      </c>
      <c r="Z14" s="90">
        <f aca="true" t="shared" si="3" ref="Z14:AS14">Z13/2</f>
        <v>1</v>
      </c>
      <c r="AA14" s="90">
        <f t="shared" si="3"/>
        <v>1</v>
      </c>
      <c r="AB14" s="90">
        <f t="shared" si="3"/>
        <v>1</v>
      </c>
      <c r="AC14" s="90">
        <f t="shared" si="3"/>
        <v>1</v>
      </c>
      <c r="AD14" s="90">
        <f t="shared" si="3"/>
        <v>1</v>
      </c>
      <c r="AE14" s="90">
        <f t="shared" si="3"/>
        <v>1</v>
      </c>
      <c r="AF14" s="90">
        <f t="shared" si="3"/>
        <v>1</v>
      </c>
      <c r="AG14" s="90">
        <f t="shared" si="3"/>
        <v>1</v>
      </c>
      <c r="AH14" s="90">
        <f t="shared" si="3"/>
        <v>1</v>
      </c>
      <c r="AI14" s="134"/>
      <c r="AJ14" s="90">
        <f t="shared" si="3"/>
        <v>1</v>
      </c>
      <c r="AK14" s="90">
        <f t="shared" si="3"/>
        <v>1</v>
      </c>
      <c r="AL14" s="90">
        <f t="shared" si="3"/>
        <v>1</v>
      </c>
      <c r="AM14" s="90">
        <f t="shared" si="3"/>
        <v>1</v>
      </c>
      <c r="AN14" s="90">
        <f t="shared" si="3"/>
        <v>1</v>
      </c>
      <c r="AO14" s="90">
        <f t="shared" si="3"/>
        <v>1</v>
      </c>
      <c r="AP14" s="90">
        <f t="shared" si="3"/>
        <v>1</v>
      </c>
      <c r="AQ14" s="90">
        <f t="shared" si="3"/>
        <v>1</v>
      </c>
      <c r="AR14" s="90">
        <f t="shared" si="3"/>
        <v>1</v>
      </c>
      <c r="AS14" s="90">
        <f t="shared" si="3"/>
        <v>1</v>
      </c>
      <c r="AT14" s="88"/>
      <c r="AU14" s="64"/>
      <c r="AV14" s="64"/>
      <c r="AW14" s="64"/>
      <c r="AX14" s="68">
        <f t="shared" si="2"/>
        <v>21</v>
      </c>
      <c r="AY14" s="68"/>
      <c r="AZ14" s="68"/>
      <c r="BA14" s="68"/>
      <c r="BB14" s="68"/>
      <c r="BC14" s="68"/>
      <c r="BD14" s="68"/>
      <c r="BE14" s="68"/>
      <c r="BF14" s="69"/>
    </row>
    <row r="15" spans="1:58" ht="20.25" customHeight="1">
      <c r="A15" s="179"/>
      <c r="B15" s="180"/>
      <c r="C15" s="150" t="s">
        <v>103</v>
      </c>
      <c r="D15" s="6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66"/>
      <c r="V15" s="67"/>
      <c r="W15" s="67"/>
      <c r="X15" s="62"/>
      <c r="Y15" s="62"/>
      <c r="Z15" s="64"/>
      <c r="AA15" s="64"/>
      <c r="AB15" s="64"/>
      <c r="AC15" s="64"/>
      <c r="AD15" s="64"/>
      <c r="AE15" s="64"/>
      <c r="AF15" s="64"/>
      <c r="AG15" s="64"/>
      <c r="AH15" s="64"/>
      <c r="AI15" s="134"/>
      <c r="AJ15" s="64"/>
      <c r="AK15" s="64"/>
      <c r="AL15" s="64"/>
      <c r="AM15" s="72"/>
      <c r="AN15" s="64"/>
      <c r="AO15" s="64"/>
      <c r="AP15" s="64"/>
      <c r="AQ15" s="64"/>
      <c r="AR15" s="64"/>
      <c r="AS15" s="64"/>
      <c r="AT15" s="72"/>
      <c r="AU15" s="64"/>
      <c r="AV15" s="64"/>
      <c r="AW15" s="64"/>
      <c r="AX15" s="68"/>
      <c r="AY15" s="68"/>
      <c r="AZ15" s="68"/>
      <c r="BA15" s="68"/>
      <c r="BB15" s="68"/>
      <c r="BC15" s="68"/>
      <c r="BD15" s="68"/>
      <c r="BE15" s="68"/>
      <c r="BF15" s="69"/>
    </row>
    <row r="16" spans="1:58" ht="20.25" customHeight="1">
      <c r="A16" s="179"/>
      <c r="B16" s="181"/>
      <c r="C16" s="151"/>
      <c r="D16" s="61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7"/>
      <c r="X16" s="62"/>
      <c r="Y16" s="62"/>
      <c r="Z16" s="64"/>
      <c r="AA16" s="64"/>
      <c r="AB16" s="72"/>
      <c r="AC16" s="72"/>
      <c r="AD16" s="72"/>
      <c r="AE16" s="72"/>
      <c r="AF16" s="72"/>
      <c r="AG16" s="72"/>
      <c r="AH16" s="72"/>
      <c r="AI16" s="134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68"/>
      <c r="AY16" s="68"/>
      <c r="AZ16" s="68"/>
      <c r="BA16" s="68"/>
      <c r="BB16" s="68"/>
      <c r="BC16" s="68"/>
      <c r="BD16" s="68"/>
      <c r="BE16" s="68"/>
      <c r="BF16" s="69"/>
    </row>
    <row r="17" spans="1:58" ht="20.25" customHeight="1">
      <c r="A17" s="179"/>
      <c r="B17" s="171" t="s">
        <v>104</v>
      </c>
      <c r="C17" s="159" t="s">
        <v>105</v>
      </c>
      <c r="D17" s="55" t="s">
        <v>106</v>
      </c>
      <c r="E17" s="66"/>
      <c r="F17" s="66">
        <v>4</v>
      </c>
      <c r="G17" s="66">
        <v>4</v>
      </c>
      <c r="H17" s="66">
        <v>4</v>
      </c>
      <c r="I17" s="66">
        <v>4</v>
      </c>
      <c r="J17" s="66">
        <v>4</v>
      </c>
      <c r="K17" s="66">
        <v>4</v>
      </c>
      <c r="L17" s="66">
        <v>4</v>
      </c>
      <c r="M17" s="66">
        <v>4</v>
      </c>
      <c r="N17" s="66">
        <v>4</v>
      </c>
      <c r="O17" s="66">
        <v>4</v>
      </c>
      <c r="P17" s="66">
        <v>4</v>
      </c>
      <c r="Q17" s="66">
        <v>4</v>
      </c>
      <c r="R17" s="66">
        <v>4</v>
      </c>
      <c r="S17" s="66">
        <v>4</v>
      </c>
      <c r="T17" s="66">
        <v>4</v>
      </c>
      <c r="U17" s="40" t="s">
        <v>23</v>
      </c>
      <c r="V17" s="67"/>
      <c r="W17" s="67">
        <f>SUM(E17:U17)</f>
        <v>60</v>
      </c>
      <c r="X17" s="62"/>
      <c r="Y17" s="62"/>
      <c r="Z17" s="64"/>
      <c r="AA17" s="64"/>
      <c r="AB17" s="72"/>
      <c r="AC17" s="72"/>
      <c r="AD17" s="72"/>
      <c r="AE17" s="72"/>
      <c r="AF17" s="72"/>
      <c r="AG17" s="72"/>
      <c r="AH17" s="72"/>
      <c r="AI17" s="134"/>
      <c r="AJ17" s="72"/>
      <c r="AK17" s="72"/>
      <c r="AL17" s="72"/>
      <c r="AM17" s="72"/>
      <c r="AN17" s="72"/>
      <c r="AO17" s="72"/>
      <c r="AP17" s="72"/>
      <c r="AQ17" s="72"/>
      <c r="AR17" s="72">
        <v>2</v>
      </c>
      <c r="AS17" s="72"/>
      <c r="AT17" s="72"/>
      <c r="AU17" s="72"/>
      <c r="AV17" s="72"/>
      <c r="AW17" s="72"/>
      <c r="AX17" s="68"/>
      <c r="AY17" s="68"/>
      <c r="AZ17" s="68"/>
      <c r="BA17" s="68"/>
      <c r="BB17" s="68"/>
      <c r="BC17" s="68"/>
      <c r="BD17" s="68"/>
      <c r="BE17" s="68"/>
      <c r="BF17" s="69"/>
    </row>
    <row r="18" spans="1:58" ht="20.25" customHeight="1">
      <c r="A18" s="179"/>
      <c r="B18" s="172"/>
      <c r="C18" s="160"/>
      <c r="D18" s="55"/>
      <c r="E18" s="66"/>
      <c r="F18" s="88">
        <f>F17/2</f>
        <v>2</v>
      </c>
      <c r="G18" s="88">
        <f aca="true" t="shared" si="4" ref="G18:T18">G17/2</f>
        <v>2</v>
      </c>
      <c r="H18" s="88">
        <f t="shared" si="4"/>
        <v>2</v>
      </c>
      <c r="I18" s="88">
        <f t="shared" si="4"/>
        <v>2</v>
      </c>
      <c r="J18" s="88">
        <f t="shared" si="4"/>
        <v>2</v>
      </c>
      <c r="K18" s="88">
        <f t="shared" si="4"/>
        <v>2</v>
      </c>
      <c r="L18" s="88">
        <f t="shared" si="4"/>
        <v>2</v>
      </c>
      <c r="M18" s="88">
        <f t="shared" si="4"/>
        <v>2</v>
      </c>
      <c r="N18" s="88">
        <f t="shared" si="4"/>
        <v>2</v>
      </c>
      <c r="O18" s="88">
        <f t="shared" si="4"/>
        <v>2</v>
      </c>
      <c r="P18" s="88">
        <f t="shared" si="4"/>
        <v>2</v>
      </c>
      <c r="Q18" s="88">
        <f t="shared" si="4"/>
        <v>2</v>
      </c>
      <c r="R18" s="88">
        <f t="shared" si="4"/>
        <v>2</v>
      </c>
      <c r="S18" s="88">
        <f t="shared" si="4"/>
        <v>2</v>
      </c>
      <c r="T18" s="88">
        <f t="shared" si="4"/>
        <v>2</v>
      </c>
      <c r="U18" s="66"/>
      <c r="V18" s="67"/>
      <c r="W18" s="67">
        <f t="shared" si="0"/>
        <v>30</v>
      </c>
      <c r="X18" s="62"/>
      <c r="Y18" s="62"/>
      <c r="Z18" s="64"/>
      <c r="AA18" s="64"/>
      <c r="AB18" s="72"/>
      <c r="AC18" s="72"/>
      <c r="AD18" s="72"/>
      <c r="AE18" s="72"/>
      <c r="AF18" s="72"/>
      <c r="AG18" s="72"/>
      <c r="AH18" s="72"/>
      <c r="AI18" s="134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68"/>
      <c r="AY18" s="68"/>
      <c r="AZ18" s="68"/>
      <c r="BA18" s="68"/>
      <c r="BB18" s="68"/>
      <c r="BC18" s="68"/>
      <c r="BD18" s="68"/>
      <c r="BE18" s="68"/>
      <c r="BF18" s="69"/>
    </row>
    <row r="19" spans="1:58" ht="18" customHeight="1">
      <c r="A19" s="179"/>
      <c r="B19" s="173"/>
      <c r="C19" s="150" t="s">
        <v>38</v>
      </c>
      <c r="D19" s="5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7"/>
      <c r="X19" s="62"/>
      <c r="Y19" s="62"/>
      <c r="Z19" s="64"/>
      <c r="AA19" s="64"/>
      <c r="AB19" s="72"/>
      <c r="AC19" s="72"/>
      <c r="AD19" s="72"/>
      <c r="AE19" s="72"/>
      <c r="AF19" s="72"/>
      <c r="AG19" s="72"/>
      <c r="AH19" s="72"/>
      <c r="AI19" s="134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68"/>
      <c r="AY19" s="68"/>
      <c r="AZ19" s="68"/>
      <c r="BA19" s="68"/>
      <c r="BB19" s="68"/>
      <c r="BC19" s="68"/>
      <c r="BD19" s="68"/>
      <c r="BE19" s="68"/>
      <c r="BF19" s="69"/>
    </row>
    <row r="20" spans="1:58" ht="17.25" customHeight="1">
      <c r="A20" s="179"/>
      <c r="B20" s="173"/>
      <c r="C20" s="178"/>
      <c r="D20" s="5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  <c r="W20" s="67"/>
      <c r="X20" s="62"/>
      <c r="Y20" s="62"/>
      <c r="Z20" s="64"/>
      <c r="AA20" s="64"/>
      <c r="AB20" s="72"/>
      <c r="AC20" s="72"/>
      <c r="AD20" s="72"/>
      <c r="AE20" s="72"/>
      <c r="AF20" s="72"/>
      <c r="AG20" s="72"/>
      <c r="AH20" s="72"/>
      <c r="AI20" s="134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68"/>
      <c r="AY20" s="68"/>
      <c r="AZ20" s="68"/>
      <c r="BA20" s="68"/>
      <c r="BB20" s="68"/>
      <c r="BC20" s="68"/>
      <c r="BD20" s="68"/>
      <c r="BE20" s="68"/>
      <c r="BF20" s="69"/>
    </row>
    <row r="21" spans="1:58" ht="15.75" customHeight="1">
      <c r="A21" s="179"/>
      <c r="B21" s="170" t="s">
        <v>107</v>
      </c>
      <c r="C21" s="161" t="s">
        <v>108</v>
      </c>
      <c r="D21" s="167" t="s">
        <v>117</v>
      </c>
      <c r="E21" s="31">
        <v>4</v>
      </c>
      <c r="F21" s="31">
        <v>4</v>
      </c>
      <c r="G21" s="31">
        <v>4</v>
      </c>
      <c r="H21" s="31">
        <v>4</v>
      </c>
      <c r="I21" s="31">
        <v>4</v>
      </c>
      <c r="J21" s="31">
        <v>4</v>
      </c>
      <c r="K21" s="31">
        <v>4</v>
      </c>
      <c r="L21" s="31">
        <v>4</v>
      </c>
      <c r="M21" s="31">
        <v>4</v>
      </c>
      <c r="N21" s="31">
        <v>4</v>
      </c>
      <c r="O21" s="31">
        <v>4</v>
      </c>
      <c r="P21" s="31">
        <v>4</v>
      </c>
      <c r="Q21" s="31">
        <v>4</v>
      </c>
      <c r="R21" s="31">
        <v>4</v>
      </c>
      <c r="S21" s="31">
        <v>4</v>
      </c>
      <c r="T21" s="31">
        <v>4</v>
      </c>
      <c r="U21" s="31"/>
      <c r="V21" s="67"/>
      <c r="W21" s="67">
        <f t="shared" si="0"/>
        <v>64</v>
      </c>
      <c r="X21" s="62">
        <v>2</v>
      </c>
      <c r="Y21" s="62">
        <v>2</v>
      </c>
      <c r="Z21" s="62">
        <v>2</v>
      </c>
      <c r="AA21" s="64">
        <v>2</v>
      </c>
      <c r="AB21" s="64">
        <v>2</v>
      </c>
      <c r="AC21" s="64">
        <v>2</v>
      </c>
      <c r="AD21" s="64">
        <v>2</v>
      </c>
      <c r="AE21" s="64">
        <v>2</v>
      </c>
      <c r="AF21" s="64">
        <v>2</v>
      </c>
      <c r="AG21" s="64">
        <v>2</v>
      </c>
      <c r="AH21" s="64">
        <v>2</v>
      </c>
      <c r="AI21" s="134"/>
      <c r="AJ21" s="64">
        <v>2</v>
      </c>
      <c r="AK21" s="64">
        <v>2</v>
      </c>
      <c r="AL21" s="64">
        <v>2</v>
      </c>
      <c r="AM21" s="72">
        <v>2</v>
      </c>
      <c r="AN21" s="64">
        <v>2</v>
      </c>
      <c r="AO21" s="64">
        <v>2</v>
      </c>
      <c r="AP21" s="64">
        <v>2</v>
      </c>
      <c r="AQ21" s="64">
        <v>2</v>
      </c>
      <c r="AR21" s="64">
        <v>2</v>
      </c>
      <c r="AS21" s="64">
        <v>2</v>
      </c>
      <c r="AT21" s="32"/>
      <c r="AU21" s="32"/>
      <c r="AV21" s="32"/>
      <c r="AW21" s="33"/>
      <c r="AX21" s="68">
        <f t="shared" si="2"/>
        <v>42</v>
      </c>
      <c r="AY21" s="68"/>
      <c r="AZ21" s="68"/>
      <c r="BA21" s="68"/>
      <c r="BB21" s="68"/>
      <c r="BC21" s="68"/>
      <c r="BD21" s="68"/>
      <c r="BE21" s="68"/>
      <c r="BF21" s="32"/>
    </row>
    <row r="22" spans="1:58" ht="15.75" customHeight="1">
      <c r="A22" s="179"/>
      <c r="B22" s="170"/>
      <c r="C22" s="161"/>
      <c r="D22" s="167"/>
      <c r="E22" s="37">
        <f>E21/2</f>
        <v>2</v>
      </c>
      <c r="F22" s="37">
        <f aca="true" t="shared" si="5" ref="F22:T22">F21/2</f>
        <v>2</v>
      </c>
      <c r="G22" s="37">
        <f t="shared" si="5"/>
        <v>2</v>
      </c>
      <c r="H22" s="37">
        <f t="shared" si="5"/>
        <v>2</v>
      </c>
      <c r="I22" s="37">
        <f t="shared" si="5"/>
        <v>2</v>
      </c>
      <c r="J22" s="37">
        <f t="shared" si="5"/>
        <v>2</v>
      </c>
      <c r="K22" s="37">
        <f t="shared" si="5"/>
        <v>2</v>
      </c>
      <c r="L22" s="37">
        <f t="shared" si="5"/>
        <v>2</v>
      </c>
      <c r="M22" s="37">
        <f t="shared" si="5"/>
        <v>2</v>
      </c>
      <c r="N22" s="37">
        <f t="shared" si="5"/>
        <v>2</v>
      </c>
      <c r="O22" s="37">
        <f t="shared" si="5"/>
        <v>2</v>
      </c>
      <c r="P22" s="37">
        <f t="shared" si="5"/>
        <v>2</v>
      </c>
      <c r="Q22" s="37">
        <f t="shared" si="5"/>
        <v>2</v>
      </c>
      <c r="R22" s="37">
        <f t="shared" si="5"/>
        <v>2</v>
      </c>
      <c r="S22" s="37">
        <f t="shared" si="5"/>
        <v>2</v>
      </c>
      <c r="T22" s="37">
        <f t="shared" si="5"/>
        <v>2</v>
      </c>
      <c r="U22" s="37"/>
      <c r="V22" s="67"/>
      <c r="W22" s="67">
        <f t="shared" si="0"/>
        <v>32</v>
      </c>
      <c r="X22" s="33">
        <f>X21/2</f>
        <v>1</v>
      </c>
      <c r="Y22" s="33">
        <f aca="true" t="shared" si="6" ref="Y22:AS22">Y21/2</f>
        <v>1</v>
      </c>
      <c r="Z22" s="33">
        <f t="shared" si="6"/>
        <v>1</v>
      </c>
      <c r="AA22" s="33">
        <f t="shared" si="6"/>
        <v>1</v>
      </c>
      <c r="AB22" s="33">
        <f t="shared" si="6"/>
        <v>1</v>
      </c>
      <c r="AC22" s="33">
        <f t="shared" si="6"/>
        <v>1</v>
      </c>
      <c r="AD22" s="33">
        <f t="shared" si="6"/>
        <v>1</v>
      </c>
      <c r="AE22" s="33">
        <f t="shared" si="6"/>
        <v>1</v>
      </c>
      <c r="AF22" s="33">
        <f t="shared" si="6"/>
        <v>1</v>
      </c>
      <c r="AG22" s="33">
        <f t="shared" si="6"/>
        <v>1</v>
      </c>
      <c r="AH22" s="33">
        <f t="shared" si="6"/>
        <v>1</v>
      </c>
      <c r="AI22" s="134"/>
      <c r="AJ22" s="33">
        <f t="shared" si="6"/>
        <v>1</v>
      </c>
      <c r="AK22" s="33">
        <f t="shared" si="6"/>
        <v>1</v>
      </c>
      <c r="AL22" s="33">
        <f t="shared" si="6"/>
        <v>1</v>
      </c>
      <c r="AM22" s="33">
        <f t="shared" si="6"/>
        <v>1</v>
      </c>
      <c r="AN22" s="33">
        <f t="shared" si="6"/>
        <v>1</v>
      </c>
      <c r="AO22" s="33">
        <f t="shared" si="6"/>
        <v>1</v>
      </c>
      <c r="AP22" s="33">
        <f t="shared" si="6"/>
        <v>1</v>
      </c>
      <c r="AQ22" s="33">
        <f t="shared" si="6"/>
        <v>1</v>
      </c>
      <c r="AR22" s="33">
        <f t="shared" si="6"/>
        <v>1</v>
      </c>
      <c r="AS22" s="33">
        <f t="shared" si="6"/>
        <v>1</v>
      </c>
      <c r="AT22" s="32"/>
      <c r="AU22" s="32"/>
      <c r="AV22" s="32"/>
      <c r="AW22" s="33"/>
      <c r="AX22" s="68">
        <f t="shared" si="2"/>
        <v>21</v>
      </c>
      <c r="AY22" s="68"/>
      <c r="AZ22" s="68"/>
      <c r="BA22" s="68"/>
      <c r="BB22" s="68"/>
      <c r="BC22" s="68"/>
      <c r="BD22" s="68"/>
      <c r="BE22" s="68"/>
      <c r="BF22" s="32"/>
    </row>
    <row r="23" spans="1:58" ht="16.5" customHeight="1">
      <c r="A23" s="179"/>
      <c r="B23" s="170" t="s">
        <v>109</v>
      </c>
      <c r="C23" s="161" t="s">
        <v>110</v>
      </c>
      <c r="D23" s="154" t="s">
        <v>117</v>
      </c>
      <c r="E23" s="31">
        <v>4</v>
      </c>
      <c r="F23" s="31">
        <v>4</v>
      </c>
      <c r="G23" s="31">
        <v>4</v>
      </c>
      <c r="H23" s="31">
        <v>4</v>
      </c>
      <c r="I23" s="31">
        <v>4</v>
      </c>
      <c r="J23" s="31">
        <v>4</v>
      </c>
      <c r="K23" s="31">
        <v>4</v>
      </c>
      <c r="L23" s="31">
        <v>4</v>
      </c>
      <c r="M23" s="31">
        <v>4</v>
      </c>
      <c r="N23" s="31">
        <v>4</v>
      </c>
      <c r="O23" s="31">
        <v>4</v>
      </c>
      <c r="P23" s="31">
        <v>4</v>
      </c>
      <c r="Q23" s="31">
        <v>4</v>
      </c>
      <c r="R23" s="31">
        <v>4</v>
      </c>
      <c r="S23" s="31">
        <v>4</v>
      </c>
      <c r="T23" s="31">
        <v>4</v>
      </c>
      <c r="U23" s="31"/>
      <c r="V23" s="67"/>
      <c r="W23" s="67">
        <f t="shared" si="0"/>
        <v>64</v>
      </c>
      <c r="X23" s="33">
        <v>2</v>
      </c>
      <c r="Y23" s="62">
        <v>2</v>
      </c>
      <c r="Z23" s="62">
        <v>2</v>
      </c>
      <c r="AA23" s="62">
        <v>2</v>
      </c>
      <c r="AB23" s="64">
        <v>2</v>
      </c>
      <c r="AC23" s="64">
        <v>2</v>
      </c>
      <c r="AD23" s="64">
        <v>2</v>
      </c>
      <c r="AE23" s="64">
        <v>2</v>
      </c>
      <c r="AF23" s="64">
        <v>2</v>
      </c>
      <c r="AG23" s="64">
        <v>2</v>
      </c>
      <c r="AH23" s="64">
        <v>2</v>
      </c>
      <c r="AI23" s="134"/>
      <c r="AJ23" s="64">
        <v>2</v>
      </c>
      <c r="AK23" s="64">
        <v>2</v>
      </c>
      <c r="AL23" s="64">
        <v>2</v>
      </c>
      <c r="AM23" s="64">
        <v>2</v>
      </c>
      <c r="AN23" s="72">
        <v>2</v>
      </c>
      <c r="AO23" s="64">
        <v>2</v>
      </c>
      <c r="AP23" s="64">
        <v>2</v>
      </c>
      <c r="AQ23" s="64">
        <v>2</v>
      </c>
      <c r="AR23" s="64">
        <v>2</v>
      </c>
      <c r="AS23" s="64">
        <v>2</v>
      </c>
      <c r="AT23" s="106" t="s">
        <v>23</v>
      </c>
      <c r="AU23" s="32"/>
      <c r="AV23" s="32"/>
      <c r="AW23" s="32"/>
      <c r="AX23" s="68">
        <f t="shared" si="2"/>
        <v>42</v>
      </c>
      <c r="AY23" s="68"/>
      <c r="AZ23" s="68"/>
      <c r="BA23" s="68"/>
      <c r="BB23" s="68"/>
      <c r="BC23" s="68"/>
      <c r="BD23" s="68"/>
      <c r="BE23" s="68"/>
      <c r="BF23" s="33"/>
    </row>
    <row r="24" spans="1:58" ht="16.5" customHeight="1">
      <c r="A24" s="179"/>
      <c r="B24" s="170"/>
      <c r="C24" s="161"/>
      <c r="D24" s="155"/>
      <c r="E24" s="33">
        <f>E23/2</f>
        <v>2</v>
      </c>
      <c r="F24" s="33">
        <f aca="true" t="shared" si="7" ref="F24:T24">F23/2</f>
        <v>2</v>
      </c>
      <c r="G24" s="33">
        <f t="shared" si="7"/>
        <v>2</v>
      </c>
      <c r="H24" s="33">
        <f t="shared" si="7"/>
        <v>2</v>
      </c>
      <c r="I24" s="33">
        <f t="shared" si="7"/>
        <v>2</v>
      </c>
      <c r="J24" s="33">
        <f t="shared" si="7"/>
        <v>2</v>
      </c>
      <c r="K24" s="33">
        <f t="shared" si="7"/>
        <v>2</v>
      </c>
      <c r="L24" s="33">
        <f t="shared" si="7"/>
        <v>2</v>
      </c>
      <c r="M24" s="33">
        <f t="shared" si="7"/>
        <v>2</v>
      </c>
      <c r="N24" s="33">
        <f t="shared" si="7"/>
        <v>2</v>
      </c>
      <c r="O24" s="33">
        <f t="shared" si="7"/>
        <v>2</v>
      </c>
      <c r="P24" s="33">
        <f t="shared" si="7"/>
        <v>2</v>
      </c>
      <c r="Q24" s="33">
        <f t="shared" si="7"/>
        <v>2</v>
      </c>
      <c r="R24" s="33">
        <f t="shared" si="7"/>
        <v>2</v>
      </c>
      <c r="S24" s="33">
        <f t="shared" si="7"/>
        <v>2</v>
      </c>
      <c r="T24" s="33">
        <f t="shared" si="7"/>
        <v>2</v>
      </c>
      <c r="U24" s="33"/>
      <c r="V24" s="67"/>
      <c r="W24" s="67">
        <f t="shared" si="0"/>
        <v>32</v>
      </c>
      <c r="X24" s="33">
        <v>1</v>
      </c>
      <c r="Y24" s="33">
        <f>Y23/2</f>
        <v>1</v>
      </c>
      <c r="Z24" s="33">
        <f aca="true" t="shared" si="8" ref="Z24:AS24">Z23/2</f>
        <v>1</v>
      </c>
      <c r="AA24" s="33">
        <f t="shared" si="8"/>
        <v>1</v>
      </c>
      <c r="AB24" s="33">
        <f t="shared" si="8"/>
        <v>1</v>
      </c>
      <c r="AC24" s="33">
        <f t="shared" si="8"/>
        <v>1</v>
      </c>
      <c r="AD24" s="33">
        <f t="shared" si="8"/>
        <v>1</v>
      </c>
      <c r="AE24" s="33">
        <f t="shared" si="8"/>
        <v>1</v>
      </c>
      <c r="AF24" s="33">
        <f t="shared" si="8"/>
        <v>1</v>
      </c>
      <c r="AG24" s="33">
        <f t="shared" si="8"/>
        <v>1</v>
      </c>
      <c r="AH24" s="33">
        <f t="shared" si="8"/>
        <v>1</v>
      </c>
      <c r="AI24" s="134"/>
      <c r="AJ24" s="33">
        <f t="shared" si="8"/>
        <v>1</v>
      </c>
      <c r="AK24" s="33">
        <f t="shared" si="8"/>
        <v>1</v>
      </c>
      <c r="AL24" s="33">
        <f t="shared" si="8"/>
        <v>1</v>
      </c>
      <c r="AM24" s="33">
        <f t="shared" si="8"/>
        <v>1</v>
      </c>
      <c r="AN24" s="33">
        <f t="shared" si="8"/>
        <v>1</v>
      </c>
      <c r="AO24" s="33">
        <f t="shared" si="8"/>
        <v>1</v>
      </c>
      <c r="AP24" s="33">
        <f t="shared" si="8"/>
        <v>1</v>
      </c>
      <c r="AQ24" s="33">
        <f t="shared" si="8"/>
        <v>1</v>
      </c>
      <c r="AR24" s="33">
        <f t="shared" si="8"/>
        <v>1</v>
      </c>
      <c r="AS24" s="33">
        <f t="shared" si="8"/>
        <v>1</v>
      </c>
      <c r="AT24" s="33"/>
      <c r="AU24" s="32"/>
      <c r="AV24" s="32"/>
      <c r="AW24" s="32"/>
      <c r="AX24" s="68">
        <f t="shared" si="2"/>
        <v>21</v>
      </c>
      <c r="AY24" s="68"/>
      <c r="AZ24" s="68"/>
      <c r="BA24" s="68"/>
      <c r="BB24" s="68"/>
      <c r="BC24" s="68"/>
      <c r="BD24" s="68"/>
      <c r="BE24" s="68"/>
      <c r="BF24" s="33"/>
    </row>
    <row r="25" spans="1:58" ht="16.5" customHeight="1">
      <c r="A25" s="179"/>
      <c r="B25" s="170" t="s">
        <v>111</v>
      </c>
      <c r="C25" s="161" t="s">
        <v>112</v>
      </c>
      <c r="D25" s="166" t="s">
        <v>118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67"/>
      <c r="W25" s="67"/>
      <c r="X25" s="31">
        <v>4</v>
      </c>
      <c r="Y25" s="31">
        <v>4</v>
      </c>
      <c r="Z25" s="31">
        <v>4</v>
      </c>
      <c r="AA25" s="31">
        <v>4</v>
      </c>
      <c r="AB25" s="31">
        <v>4</v>
      </c>
      <c r="AC25" s="31">
        <v>4</v>
      </c>
      <c r="AD25" s="31">
        <v>4</v>
      </c>
      <c r="AE25" s="31">
        <v>4</v>
      </c>
      <c r="AF25" s="31">
        <v>4</v>
      </c>
      <c r="AG25" s="31">
        <v>4</v>
      </c>
      <c r="AH25" s="31">
        <v>4</v>
      </c>
      <c r="AI25" s="134"/>
      <c r="AJ25" s="31">
        <v>4</v>
      </c>
      <c r="AK25" s="31">
        <v>4</v>
      </c>
      <c r="AL25" s="31">
        <v>4</v>
      </c>
      <c r="AM25" s="72">
        <v>4</v>
      </c>
      <c r="AN25" s="31">
        <v>4</v>
      </c>
      <c r="AO25" s="31">
        <v>4</v>
      </c>
      <c r="AP25" s="31">
        <v>4</v>
      </c>
      <c r="AQ25" s="31">
        <v>4</v>
      </c>
      <c r="AR25" s="32">
        <v>4</v>
      </c>
      <c r="AS25" s="32">
        <v>4</v>
      </c>
      <c r="AT25" s="32"/>
      <c r="AU25" s="32"/>
      <c r="AV25" s="32"/>
      <c r="AW25" s="32"/>
      <c r="AX25" s="68">
        <f t="shared" si="2"/>
        <v>84</v>
      </c>
      <c r="AY25" s="68"/>
      <c r="AZ25" s="68"/>
      <c r="BA25" s="68"/>
      <c r="BB25" s="68"/>
      <c r="BC25" s="68"/>
      <c r="BD25" s="68"/>
      <c r="BE25" s="68"/>
      <c r="BF25" s="32"/>
    </row>
    <row r="26" spans="1:58" ht="16.5" customHeight="1">
      <c r="A26" s="179"/>
      <c r="B26" s="170"/>
      <c r="C26" s="161"/>
      <c r="D26" s="166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67"/>
      <c r="W26" s="67"/>
      <c r="X26" s="37">
        <f>X25/2</f>
        <v>2</v>
      </c>
      <c r="Y26" s="37">
        <f aca="true" t="shared" si="9" ref="Y26:AS26">Y25/2</f>
        <v>2</v>
      </c>
      <c r="Z26" s="37">
        <f t="shared" si="9"/>
        <v>2</v>
      </c>
      <c r="AA26" s="37">
        <f t="shared" si="9"/>
        <v>2</v>
      </c>
      <c r="AB26" s="37">
        <f t="shared" si="9"/>
        <v>2</v>
      </c>
      <c r="AC26" s="37">
        <f t="shared" si="9"/>
        <v>2</v>
      </c>
      <c r="AD26" s="37">
        <f t="shared" si="9"/>
        <v>2</v>
      </c>
      <c r="AE26" s="37">
        <f t="shared" si="9"/>
        <v>2</v>
      </c>
      <c r="AF26" s="37">
        <f t="shared" si="9"/>
        <v>2</v>
      </c>
      <c r="AG26" s="37">
        <f t="shared" si="9"/>
        <v>2</v>
      </c>
      <c r="AH26" s="37">
        <f t="shared" si="9"/>
        <v>2</v>
      </c>
      <c r="AI26" s="134"/>
      <c r="AJ26" s="37">
        <f t="shared" si="9"/>
        <v>2</v>
      </c>
      <c r="AK26" s="37">
        <f t="shared" si="9"/>
        <v>2</v>
      </c>
      <c r="AL26" s="37">
        <f t="shared" si="9"/>
        <v>2</v>
      </c>
      <c r="AM26" s="37">
        <f t="shared" si="9"/>
        <v>2</v>
      </c>
      <c r="AN26" s="37">
        <f t="shared" si="9"/>
        <v>2</v>
      </c>
      <c r="AO26" s="37">
        <f t="shared" si="9"/>
        <v>2</v>
      </c>
      <c r="AP26" s="37">
        <f t="shared" si="9"/>
        <v>2</v>
      </c>
      <c r="AQ26" s="37">
        <f t="shared" si="9"/>
        <v>2</v>
      </c>
      <c r="AR26" s="37">
        <f t="shared" si="9"/>
        <v>2</v>
      </c>
      <c r="AS26" s="37">
        <f t="shared" si="9"/>
        <v>2</v>
      </c>
      <c r="AT26" s="37"/>
      <c r="AU26" s="32"/>
      <c r="AV26" s="32"/>
      <c r="AW26" s="32"/>
      <c r="AX26" s="68">
        <f t="shared" si="2"/>
        <v>42</v>
      </c>
      <c r="AY26" s="68"/>
      <c r="AZ26" s="68"/>
      <c r="BA26" s="68"/>
      <c r="BB26" s="68"/>
      <c r="BC26" s="68"/>
      <c r="BD26" s="68"/>
      <c r="BE26" s="68"/>
      <c r="BF26" s="32"/>
    </row>
    <row r="27" spans="1:58" ht="18" customHeight="1">
      <c r="A27" s="179"/>
      <c r="B27" s="170" t="s">
        <v>113</v>
      </c>
      <c r="C27" s="161" t="s">
        <v>114</v>
      </c>
      <c r="D27" s="162" t="s">
        <v>119</v>
      </c>
      <c r="E27" s="37">
        <v>8</v>
      </c>
      <c r="F27" s="31">
        <v>4</v>
      </c>
      <c r="G27" s="31">
        <v>6</v>
      </c>
      <c r="H27" s="31">
        <v>4</v>
      </c>
      <c r="I27" s="31">
        <v>6</v>
      </c>
      <c r="J27" s="31">
        <v>4</v>
      </c>
      <c r="K27" s="31">
        <v>6</v>
      </c>
      <c r="L27" s="31">
        <v>4</v>
      </c>
      <c r="M27" s="31">
        <v>6</v>
      </c>
      <c r="N27" s="31">
        <v>4</v>
      </c>
      <c r="O27" s="31">
        <v>6</v>
      </c>
      <c r="P27" s="31">
        <v>4</v>
      </c>
      <c r="Q27" s="31">
        <v>6</v>
      </c>
      <c r="R27" s="32">
        <v>4</v>
      </c>
      <c r="S27" s="32">
        <v>6</v>
      </c>
      <c r="T27" s="31">
        <v>6</v>
      </c>
      <c r="U27" s="31"/>
      <c r="V27" s="67"/>
      <c r="W27" s="67">
        <f t="shared" si="0"/>
        <v>84</v>
      </c>
      <c r="X27" s="37"/>
      <c r="Y27" s="31">
        <v>4</v>
      </c>
      <c r="Z27" s="31">
        <v>6</v>
      </c>
      <c r="AA27" s="31">
        <v>4</v>
      </c>
      <c r="AB27" s="31">
        <v>6</v>
      </c>
      <c r="AC27" s="31">
        <v>4</v>
      </c>
      <c r="AD27" s="31">
        <v>6</v>
      </c>
      <c r="AE27" s="31">
        <v>4</v>
      </c>
      <c r="AF27" s="31">
        <v>6</v>
      </c>
      <c r="AG27" s="31">
        <v>4</v>
      </c>
      <c r="AH27" s="31">
        <v>6</v>
      </c>
      <c r="AI27" s="134"/>
      <c r="AJ27" s="31">
        <v>4</v>
      </c>
      <c r="AK27" s="31">
        <v>6</v>
      </c>
      <c r="AL27" s="31">
        <v>4</v>
      </c>
      <c r="AM27" s="72">
        <v>6</v>
      </c>
      <c r="AN27" s="31">
        <v>4</v>
      </c>
      <c r="AO27" s="31">
        <v>6</v>
      </c>
      <c r="AP27" s="31">
        <v>4</v>
      </c>
      <c r="AQ27" s="31">
        <v>6</v>
      </c>
      <c r="AR27" s="32">
        <v>4</v>
      </c>
      <c r="AS27" s="32">
        <v>6</v>
      </c>
      <c r="AT27" s="106" t="s">
        <v>23</v>
      </c>
      <c r="AU27" s="32"/>
      <c r="AV27" s="32"/>
      <c r="AW27" s="32"/>
      <c r="AX27" s="68">
        <f t="shared" si="2"/>
        <v>100</v>
      </c>
      <c r="AY27" s="68"/>
      <c r="AZ27" s="68"/>
      <c r="BA27" s="68"/>
      <c r="BB27" s="68"/>
      <c r="BC27" s="68"/>
      <c r="BD27" s="68"/>
      <c r="BE27" s="68"/>
      <c r="BF27" s="33"/>
    </row>
    <row r="28" spans="1:58" ht="18" customHeight="1">
      <c r="A28" s="179"/>
      <c r="B28" s="170"/>
      <c r="C28" s="161"/>
      <c r="D28" s="163"/>
      <c r="E28" s="37">
        <v>4</v>
      </c>
      <c r="F28" s="37">
        <f>F27/2</f>
        <v>2</v>
      </c>
      <c r="G28" s="37">
        <f aca="true" t="shared" si="10" ref="G28:T28">G27/2</f>
        <v>3</v>
      </c>
      <c r="H28" s="37">
        <f t="shared" si="10"/>
        <v>2</v>
      </c>
      <c r="I28" s="37">
        <f t="shared" si="10"/>
        <v>3</v>
      </c>
      <c r="J28" s="37">
        <f t="shared" si="10"/>
        <v>2</v>
      </c>
      <c r="K28" s="37">
        <f t="shared" si="10"/>
        <v>3</v>
      </c>
      <c r="L28" s="37">
        <f t="shared" si="10"/>
        <v>2</v>
      </c>
      <c r="M28" s="37">
        <f t="shared" si="10"/>
        <v>3</v>
      </c>
      <c r="N28" s="37">
        <f t="shared" si="10"/>
        <v>2</v>
      </c>
      <c r="O28" s="37">
        <f t="shared" si="10"/>
        <v>3</v>
      </c>
      <c r="P28" s="37">
        <f t="shared" si="10"/>
        <v>2</v>
      </c>
      <c r="Q28" s="37">
        <f t="shared" si="10"/>
        <v>3</v>
      </c>
      <c r="R28" s="37">
        <f t="shared" si="10"/>
        <v>2</v>
      </c>
      <c r="S28" s="37">
        <f t="shared" si="10"/>
        <v>3</v>
      </c>
      <c r="T28" s="37">
        <f t="shared" si="10"/>
        <v>3</v>
      </c>
      <c r="U28" s="37"/>
      <c r="V28" s="67"/>
      <c r="W28" s="67">
        <f t="shared" si="0"/>
        <v>42</v>
      </c>
      <c r="X28" s="37"/>
      <c r="Y28" s="37">
        <f>Y27/2</f>
        <v>2</v>
      </c>
      <c r="Z28" s="37">
        <f aca="true" t="shared" si="11" ref="Z28:AS28">Z27/2</f>
        <v>3</v>
      </c>
      <c r="AA28" s="37">
        <f t="shared" si="11"/>
        <v>2</v>
      </c>
      <c r="AB28" s="37">
        <f t="shared" si="11"/>
        <v>3</v>
      </c>
      <c r="AC28" s="37">
        <f t="shared" si="11"/>
        <v>2</v>
      </c>
      <c r="AD28" s="37">
        <f t="shared" si="11"/>
        <v>3</v>
      </c>
      <c r="AE28" s="37">
        <f t="shared" si="11"/>
        <v>2</v>
      </c>
      <c r="AF28" s="37">
        <f t="shared" si="11"/>
        <v>3</v>
      </c>
      <c r="AG28" s="37">
        <f t="shared" si="11"/>
        <v>2</v>
      </c>
      <c r="AH28" s="37">
        <f t="shared" si="11"/>
        <v>3</v>
      </c>
      <c r="AI28" s="134"/>
      <c r="AJ28" s="37">
        <f t="shared" si="11"/>
        <v>2</v>
      </c>
      <c r="AK28" s="37">
        <f t="shared" si="11"/>
        <v>3</v>
      </c>
      <c r="AL28" s="37">
        <f t="shared" si="11"/>
        <v>2</v>
      </c>
      <c r="AM28" s="37">
        <f t="shared" si="11"/>
        <v>3</v>
      </c>
      <c r="AN28" s="37">
        <f t="shared" si="11"/>
        <v>2</v>
      </c>
      <c r="AO28" s="37">
        <f t="shared" si="11"/>
        <v>3</v>
      </c>
      <c r="AP28" s="37">
        <f t="shared" si="11"/>
        <v>2</v>
      </c>
      <c r="AQ28" s="37">
        <f t="shared" si="11"/>
        <v>3</v>
      </c>
      <c r="AR28" s="37">
        <f t="shared" si="11"/>
        <v>2</v>
      </c>
      <c r="AS28" s="37">
        <f t="shared" si="11"/>
        <v>3</v>
      </c>
      <c r="AT28" s="32"/>
      <c r="AU28" s="32"/>
      <c r="AV28" s="32"/>
      <c r="AW28" s="32"/>
      <c r="AX28" s="68">
        <f t="shared" si="2"/>
        <v>50</v>
      </c>
      <c r="AY28" s="68"/>
      <c r="AZ28" s="68"/>
      <c r="BA28" s="68"/>
      <c r="BB28" s="68"/>
      <c r="BC28" s="68"/>
      <c r="BD28" s="68"/>
      <c r="BE28" s="68"/>
      <c r="BF28" s="33"/>
    </row>
    <row r="29" spans="1:58" ht="17.25" customHeight="1">
      <c r="A29" s="179"/>
      <c r="B29" s="177" t="s">
        <v>115</v>
      </c>
      <c r="C29" s="175" t="s">
        <v>116</v>
      </c>
      <c r="D29" s="187" t="s">
        <v>120</v>
      </c>
      <c r="E29" s="31">
        <v>2</v>
      </c>
      <c r="F29" s="31">
        <v>6</v>
      </c>
      <c r="G29" s="31">
        <v>6</v>
      </c>
      <c r="H29" s="31">
        <v>6</v>
      </c>
      <c r="I29" s="31">
        <v>6</v>
      </c>
      <c r="J29" s="31">
        <v>6</v>
      </c>
      <c r="K29" s="31">
        <v>6</v>
      </c>
      <c r="L29" s="31">
        <v>6</v>
      </c>
      <c r="M29" s="31">
        <v>6</v>
      </c>
      <c r="N29" s="31">
        <v>6</v>
      </c>
      <c r="O29" s="31">
        <v>6</v>
      </c>
      <c r="P29" s="31">
        <v>6</v>
      </c>
      <c r="Q29" s="31">
        <v>6</v>
      </c>
      <c r="R29" s="31">
        <v>6</v>
      </c>
      <c r="S29" s="31">
        <v>6</v>
      </c>
      <c r="T29" s="31">
        <v>6</v>
      </c>
      <c r="U29" s="40" t="s">
        <v>23</v>
      </c>
      <c r="V29" s="67"/>
      <c r="W29" s="67">
        <f t="shared" si="0"/>
        <v>92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134"/>
      <c r="AJ29" s="31"/>
      <c r="AK29" s="31"/>
      <c r="AL29" s="31"/>
      <c r="AM29" s="31"/>
      <c r="AN29" s="72"/>
      <c r="AO29" s="31"/>
      <c r="AP29" s="31"/>
      <c r="AQ29" s="31"/>
      <c r="AR29" s="31"/>
      <c r="AS29" s="32"/>
      <c r="AT29" s="32"/>
      <c r="AU29" s="32"/>
      <c r="AV29" s="32"/>
      <c r="AW29" s="32"/>
      <c r="AX29" s="68"/>
      <c r="AY29" s="68"/>
      <c r="AZ29" s="68"/>
      <c r="BA29" s="68"/>
      <c r="BB29" s="68"/>
      <c r="BC29" s="68"/>
      <c r="BD29" s="68"/>
      <c r="BE29" s="68"/>
      <c r="BF29" s="32"/>
    </row>
    <row r="30" spans="1:58" ht="19.5" customHeight="1">
      <c r="A30" s="179"/>
      <c r="B30" s="170"/>
      <c r="C30" s="176"/>
      <c r="D30" s="163"/>
      <c r="E30" s="37">
        <f>E29/2</f>
        <v>1</v>
      </c>
      <c r="F30" s="37">
        <f aca="true" t="shared" si="12" ref="F30:T30">F29/2</f>
        <v>3</v>
      </c>
      <c r="G30" s="37">
        <f t="shared" si="12"/>
        <v>3</v>
      </c>
      <c r="H30" s="37">
        <f t="shared" si="12"/>
        <v>3</v>
      </c>
      <c r="I30" s="37">
        <f t="shared" si="12"/>
        <v>3</v>
      </c>
      <c r="J30" s="37">
        <f t="shared" si="12"/>
        <v>3</v>
      </c>
      <c r="K30" s="37">
        <f t="shared" si="12"/>
        <v>3</v>
      </c>
      <c r="L30" s="37">
        <f t="shared" si="12"/>
        <v>3</v>
      </c>
      <c r="M30" s="37">
        <f t="shared" si="12"/>
        <v>3</v>
      </c>
      <c r="N30" s="37">
        <f t="shared" si="12"/>
        <v>3</v>
      </c>
      <c r="O30" s="37">
        <f t="shared" si="12"/>
        <v>3</v>
      </c>
      <c r="P30" s="37">
        <f t="shared" si="12"/>
        <v>3</v>
      </c>
      <c r="Q30" s="37">
        <f t="shared" si="12"/>
        <v>3</v>
      </c>
      <c r="R30" s="37">
        <f t="shared" si="12"/>
        <v>3</v>
      </c>
      <c r="S30" s="37">
        <f t="shared" si="12"/>
        <v>3</v>
      </c>
      <c r="T30" s="37">
        <f t="shared" si="12"/>
        <v>3</v>
      </c>
      <c r="U30" s="31"/>
      <c r="V30" s="67"/>
      <c r="W30" s="67">
        <f t="shared" si="0"/>
        <v>46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134"/>
      <c r="AJ30" s="37"/>
      <c r="AK30" s="37"/>
      <c r="AL30" s="37"/>
      <c r="AM30" s="64"/>
      <c r="AN30" s="31"/>
      <c r="AO30" s="31"/>
      <c r="AP30" s="31"/>
      <c r="AQ30" s="31"/>
      <c r="AR30" s="32"/>
      <c r="AS30" s="32"/>
      <c r="AT30" s="32"/>
      <c r="AU30" s="32"/>
      <c r="AV30" s="32"/>
      <c r="AW30" s="32"/>
      <c r="AX30" s="68"/>
      <c r="AY30" s="68"/>
      <c r="AZ30" s="68"/>
      <c r="BA30" s="68"/>
      <c r="BB30" s="68"/>
      <c r="BC30" s="68"/>
      <c r="BD30" s="68"/>
      <c r="BE30" s="68"/>
      <c r="BF30" s="33"/>
    </row>
    <row r="31" spans="1:58" ht="17.25" customHeight="1">
      <c r="A31" s="179"/>
      <c r="B31" s="157" t="s">
        <v>26</v>
      </c>
      <c r="C31" s="182" t="s">
        <v>30</v>
      </c>
      <c r="D31" s="16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73"/>
      <c r="S31" s="31"/>
      <c r="T31" s="31"/>
      <c r="U31" s="31"/>
      <c r="V31" s="67"/>
      <c r="W31" s="67"/>
      <c r="X31" s="37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134"/>
      <c r="AJ31" s="31"/>
      <c r="AK31" s="31"/>
      <c r="AL31" s="31"/>
      <c r="AM31" s="64"/>
      <c r="AN31" s="31"/>
      <c r="AO31" s="31"/>
      <c r="AP31" s="31"/>
      <c r="AQ31" s="31"/>
      <c r="AR31" s="32"/>
      <c r="AS31" s="32"/>
      <c r="AT31" s="32"/>
      <c r="AU31" s="32"/>
      <c r="AV31" s="32"/>
      <c r="AW31" s="32"/>
      <c r="AX31" s="68"/>
      <c r="AY31" s="68"/>
      <c r="AZ31" s="68"/>
      <c r="BA31" s="68"/>
      <c r="BB31" s="68"/>
      <c r="BC31" s="68"/>
      <c r="BD31" s="68"/>
      <c r="BE31" s="68"/>
      <c r="BF31" s="32"/>
    </row>
    <row r="32" spans="1:58" ht="19.5" customHeight="1">
      <c r="A32" s="179"/>
      <c r="B32" s="158"/>
      <c r="C32" s="183"/>
      <c r="D32" s="16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4"/>
      <c r="S32" s="32"/>
      <c r="T32" s="31"/>
      <c r="U32" s="31"/>
      <c r="V32" s="67"/>
      <c r="W32" s="6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134"/>
      <c r="AJ32" s="37"/>
      <c r="AK32" s="37"/>
      <c r="AL32" s="37"/>
      <c r="AM32" s="64"/>
      <c r="AN32" s="31"/>
      <c r="AO32" s="31"/>
      <c r="AP32" s="31"/>
      <c r="AQ32" s="31"/>
      <c r="AR32" s="32"/>
      <c r="AS32" s="32"/>
      <c r="AT32" s="32"/>
      <c r="AU32" s="32"/>
      <c r="AV32" s="32"/>
      <c r="AW32" s="32"/>
      <c r="AX32" s="68"/>
      <c r="AY32" s="68"/>
      <c r="AZ32" s="68"/>
      <c r="BA32" s="68"/>
      <c r="BB32" s="68"/>
      <c r="BC32" s="68"/>
      <c r="BD32" s="68"/>
      <c r="BE32" s="68"/>
      <c r="BF32" s="33"/>
    </row>
    <row r="33" spans="1:58" ht="18" customHeight="1">
      <c r="A33" s="179"/>
      <c r="B33" s="164" t="s">
        <v>42</v>
      </c>
      <c r="C33" s="161" t="s">
        <v>33</v>
      </c>
      <c r="D33" s="166" t="s">
        <v>121</v>
      </c>
      <c r="E33" s="31">
        <v>6</v>
      </c>
      <c r="F33" s="31">
        <v>6</v>
      </c>
      <c r="G33" s="31">
        <v>6</v>
      </c>
      <c r="H33" s="31">
        <v>6</v>
      </c>
      <c r="I33" s="31">
        <v>6</v>
      </c>
      <c r="J33" s="31">
        <v>6</v>
      </c>
      <c r="K33" s="31">
        <v>6</v>
      </c>
      <c r="L33" s="31">
        <v>6</v>
      </c>
      <c r="M33" s="31">
        <v>6</v>
      </c>
      <c r="N33" s="31">
        <v>6</v>
      </c>
      <c r="O33" s="31">
        <v>6</v>
      </c>
      <c r="P33" s="31">
        <v>6</v>
      </c>
      <c r="Q33" s="31">
        <v>6</v>
      </c>
      <c r="R33" s="31">
        <v>6</v>
      </c>
      <c r="S33" s="31">
        <v>6</v>
      </c>
      <c r="T33" s="31">
        <v>6</v>
      </c>
      <c r="U33" s="31"/>
      <c r="V33" s="67"/>
      <c r="W33" s="67">
        <f t="shared" si="0"/>
        <v>96</v>
      </c>
      <c r="X33" s="31">
        <v>10</v>
      </c>
      <c r="Y33" s="31">
        <v>8</v>
      </c>
      <c r="Z33" s="31">
        <v>8</v>
      </c>
      <c r="AA33" s="31">
        <v>8</v>
      </c>
      <c r="AB33" s="31">
        <v>8</v>
      </c>
      <c r="AC33" s="31">
        <v>8</v>
      </c>
      <c r="AD33" s="31">
        <v>8</v>
      </c>
      <c r="AE33" s="31">
        <v>8</v>
      </c>
      <c r="AF33" s="31">
        <v>8</v>
      </c>
      <c r="AG33" s="31">
        <v>8</v>
      </c>
      <c r="AH33" s="31">
        <v>8</v>
      </c>
      <c r="AI33" s="134"/>
      <c r="AJ33" s="31">
        <v>8</v>
      </c>
      <c r="AK33" s="31">
        <v>8</v>
      </c>
      <c r="AL33" s="31">
        <v>6</v>
      </c>
      <c r="AM33" s="64">
        <v>8</v>
      </c>
      <c r="AN33" s="31">
        <v>6</v>
      </c>
      <c r="AO33" s="31">
        <v>6</v>
      </c>
      <c r="AP33" s="31">
        <v>6</v>
      </c>
      <c r="AQ33" s="31">
        <v>6</v>
      </c>
      <c r="AR33" s="32">
        <v>6</v>
      </c>
      <c r="AS33" s="32">
        <v>6</v>
      </c>
      <c r="AU33" s="32"/>
      <c r="AV33" s="32"/>
      <c r="AW33" s="106" t="s">
        <v>23</v>
      </c>
      <c r="AX33" s="68">
        <f>SUM(X33:AU33)+8</f>
        <v>164</v>
      </c>
      <c r="AY33" s="68"/>
      <c r="AZ33" s="68"/>
      <c r="BA33" s="68"/>
      <c r="BB33" s="68"/>
      <c r="BC33" s="68"/>
      <c r="BD33" s="68"/>
      <c r="BE33" s="68"/>
      <c r="BF33" s="33"/>
    </row>
    <row r="34" spans="1:58" ht="15.75" customHeight="1">
      <c r="A34" s="179"/>
      <c r="B34" s="165"/>
      <c r="C34" s="161"/>
      <c r="D34" s="166"/>
      <c r="E34" s="31">
        <v>3</v>
      </c>
      <c r="F34" s="37">
        <f>F33/2</f>
        <v>3</v>
      </c>
      <c r="G34" s="37">
        <f aca="true" t="shared" si="13" ref="G34:T34">G33/2</f>
        <v>3</v>
      </c>
      <c r="H34" s="37">
        <f t="shared" si="13"/>
        <v>3</v>
      </c>
      <c r="I34" s="37">
        <f t="shared" si="13"/>
        <v>3</v>
      </c>
      <c r="J34" s="37">
        <f t="shared" si="13"/>
        <v>3</v>
      </c>
      <c r="K34" s="37">
        <f t="shared" si="13"/>
        <v>3</v>
      </c>
      <c r="L34" s="37">
        <f t="shared" si="13"/>
        <v>3</v>
      </c>
      <c r="M34" s="37">
        <f t="shared" si="13"/>
        <v>3</v>
      </c>
      <c r="N34" s="37">
        <f t="shared" si="13"/>
        <v>3</v>
      </c>
      <c r="O34" s="37">
        <f t="shared" si="13"/>
        <v>3</v>
      </c>
      <c r="P34" s="37">
        <f t="shared" si="13"/>
        <v>3</v>
      </c>
      <c r="Q34" s="37">
        <f t="shared" si="13"/>
        <v>3</v>
      </c>
      <c r="R34" s="37">
        <f t="shared" si="13"/>
        <v>3</v>
      </c>
      <c r="S34" s="37">
        <f t="shared" si="13"/>
        <v>3</v>
      </c>
      <c r="T34" s="37">
        <f t="shared" si="13"/>
        <v>3</v>
      </c>
      <c r="U34" s="37"/>
      <c r="V34" s="67"/>
      <c r="W34" s="67">
        <f t="shared" si="0"/>
        <v>48</v>
      </c>
      <c r="X34" s="37">
        <f>X33/2</f>
        <v>5</v>
      </c>
      <c r="Y34" s="37">
        <f aca="true" t="shared" si="14" ref="Y34:AS34">Y33/2</f>
        <v>4</v>
      </c>
      <c r="Z34" s="37">
        <f t="shared" si="14"/>
        <v>4</v>
      </c>
      <c r="AA34" s="37">
        <f t="shared" si="14"/>
        <v>4</v>
      </c>
      <c r="AB34" s="37">
        <f t="shared" si="14"/>
        <v>4</v>
      </c>
      <c r="AC34" s="37">
        <f t="shared" si="14"/>
        <v>4</v>
      </c>
      <c r="AD34" s="37">
        <f t="shared" si="14"/>
        <v>4</v>
      </c>
      <c r="AE34" s="37">
        <f t="shared" si="14"/>
        <v>4</v>
      </c>
      <c r="AF34" s="37">
        <f t="shared" si="14"/>
        <v>4</v>
      </c>
      <c r="AG34" s="37">
        <f t="shared" si="14"/>
        <v>4</v>
      </c>
      <c r="AH34" s="37">
        <f t="shared" si="14"/>
        <v>4</v>
      </c>
      <c r="AI34" s="134"/>
      <c r="AJ34" s="37">
        <f t="shared" si="14"/>
        <v>4</v>
      </c>
      <c r="AK34" s="37">
        <f t="shared" si="14"/>
        <v>4</v>
      </c>
      <c r="AL34" s="37">
        <f t="shared" si="14"/>
        <v>3</v>
      </c>
      <c r="AM34" s="37">
        <f t="shared" si="14"/>
        <v>4</v>
      </c>
      <c r="AN34" s="37">
        <f t="shared" si="14"/>
        <v>3</v>
      </c>
      <c r="AO34" s="37">
        <f t="shared" si="14"/>
        <v>3</v>
      </c>
      <c r="AP34" s="37">
        <f t="shared" si="14"/>
        <v>3</v>
      </c>
      <c r="AQ34" s="37">
        <f t="shared" si="14"/>
        <v>3</v>
      </c>
      <c r="AR34" s="37">
        <f t="shared" si="14"/>
        <v>3</v>
      </c>
      <c r="AS34" s="37">
        <f t="shared" si="14"/>
        <v>3</v>
      </c>
      <c r="AT34" s="33"/>
      <c r="AU34" s="32"/>
      <c r="AV34" s="32"/>
      <c r="AW34" s="32"/>
      <c r="AX34" s="68">
        <f t="shared" si="2"/>
        <v>78</v>
      </c>
      <c r="AY34" s="68"/>
      <c r="AZ34" s="68"/>
      <c r="BA34" s="68"/>
      <c r="BB34" s="68"/>
      <c r="BC34" s="68"/>
      <c r="BD34" s="68"/>
      <c r="BE34" s="68"/>
      <c r="BF34" s="33"/>
    </row>
    <row r="35" spans="1:58" ht="19.5" customHeight="1">
      <c r="A35" s="179"/>
      <c r="B35" s="164" t="s">
        <v>43</v>
      </c>
      <c r="C35" s="161" t="s">
        <v>71</v>
      </c>
      <c r="D35" s="162" t="s">
        <v>122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75"/>
      <c r="S35" s="32"/>
      <c r="T35" s="31"/>
      <c r="U35" s="31"/>
      <c r="V35" s="67"/>
      <c r="W35" s="67"/>
      <c r="X35" s="31">
        <v>8</v>
      </c>
      <c r="Y35" s="31">
        <v>6</v>
      </c>
      <c r="Z35" s="31">
        <v>6</v>
      </c>
      <c r="AA35" s="31">
        <v>6</v>
      </c>
      <c r="AB35" s="31">
        <v>6</v>
      </c>
      <c r="AC35" s="31">
        <v>6</v>
      </c>
      <c r="AD35" s="31">
        <v>6</v>
      </c>
      <c r="AE35" s="31">
        <v>6</v>
      </c>
      <c r="AF35" s="31">
        <v>4</v>
      </c>
      <c r="AG35" s="31">
        <v>6</v>
      </c>
      <c r="AH35" s="31">
        <v>4</v>
      </c>
      <c r="AI35" s="134"/>
      <c r="AJ35" s="31">
        <v>6</v>
      </c>
      <c r="AK35" s="31">
        <v>4</v>
      </c>
      <c r="AL35" s="31">
        <v>6</v>
      </c>
      <c r="AM35" s="64">
        <v>4</v>
      </c>
      <c r="AN35" s="31">
        <v>6</v>
      </c>
      <c r="AO35" s="31">
        <v>6</v>
      </c>
      <c r="AP35" s="31">
        <v>6</v>
      </c>
      <c r="AQ35" s="31">
        <v>6</v>
      </c>
      <c r="AR35" s="32">
        <v>6</v>
      </c>
      <c r="AS35" s="32">
        <v>6</v>
      </c>
      <c r="AT35" s="32"/>
      <c r="AU35" s="32"/>
      <c r="AV35" s="32"/>
      <c r="AW35" s="32"/>
      <c r="AX35" s="68">
        <f>SUM(X35:AU35)</f>
        <v>120</v>
      </c>
      <c r="AY35" s="68"/>
      <c r="AZ35" s="68"/>
      <c r="BA35" s="68"/>
      <c r="BB35" s="68"/>
      <c r="BC35" s="68"/>
      <c r="BD35" s="68"/>
      <c r="BE35" s="68"/>
      <c r="BF35" s="33"/>
    </row>
    <row r="36" spans="1:58" ht="19.5" customHeight="1">
      <c r="A36" s="179"/>
      <c r="B36" s="165"/>
      <c r="C36" s="161"/>
      <c r="D36" s="163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75"/>
      <c r="S36" s="32"/>
      <c r="T36" s="31"/>
      <c r="U36" s="31"/>
      <c r="V36" s="67"/>
      <c r="W36" s="67"/>
      <c r="X36" s="37">
        <f>X35/2</f>
        <v>4</v>
      </c>
      <c r="Y36" s="37">
        <f aca="true" t="shared" si="15" ref="Y36:AS36">Y35/2</f>
        <v>3</v>
      </c>
      <c r="Z36" s="37">
        <f t="shared" si="15"/>
        <v>3</v>
      </c>
      <c r="AA36" s="37">
        <f t="shared" si="15"/>
        <v>3</v>
      </c>
      <c r="AB36" s="37">
        <f t="shared" si="15"/>
        <v>3</v>
      </c>
      <c r="AC36" s="37">
        <f t="shared" si="15"/>
        <v>3</v>
      </c>
      <c r="AD36" s="37">
        <f t="shared" si="15"/>
        <v>3</v>
      </c>
      <c r="AE36" s="37">
        <f t="shared" si="15"/>
        <v>3</v>
      </c>
      <c r="AF36" s="37">
        <f t="shared" si="15"/>
        <v>2</v>
      </c>
      <c r="AG36" s="37">
        <f t="shared" si="15"/>
        <v>3</v>
      </c>
      <c r="AH36" s="37">
        <f t="shared" si="15"/>
        <v>2</v>
      </c>
      <c r="AI36" s="134"/>
      <c r="AJ36" s="37">
        <f t="shared" si="15"/>
        <v>3</v>
      </c>
      <c r="AK36" s="37">
        <f t="shared" si="15"/>
        <v>2</v>
      </c>
      <c r="AL36" s="37">
        <f t="shared" si="15"/>
        <v>3</v>
      </c>
      <c r="AM36" s="37">
        <f t="shared" si="15"/>
        <v>2</v>
      </c>
      <c r="AN36" s="37">
        <f t="shared" si="15"/>
        <v>3</v>
      </c>
      <c r="AO36" s="37">
        <f t="shared" si="15"/>
        <v>3</v>
      </c>
      <c r="AP36" s="37">
        <f t="shared" si="15"/>
        <v>3</v>
      </c>
      <c r="AQ36" s="37">
        <f t="shared" si="15"/>
        <v>3</v>
      </c>
      <c r="AR36" s="37">
        <f t="shared" si="15"/>
        <v>3</v>
      </c>
      <c r="AS36" s="37">
        <f t="shared" si="15"/>
        <v>3</v>
      </c>
      <c r="AT36" s="37"/>
      <c r="AU36" s="32"/>
      <c r="AV36" s="32"/>
      <c r="AW36" s="32"/>
      <c r="AX36" s="68">
        <f t="shared" si="2"/>
        <v>60</v>
      </c>
      <c r="AY36" s="68"/>
      <c r="AZ36" s="68"/>
      <c r="BA36" s="68"/>
      <c r="BB36" s="68"/>
      <c r="BC36" s="68"/>
      <c r="BD36" s="68"/>
      <c r="BE36" s="68"/>
      <c r="BF36" s="33"/>
    </row>
    <row r="37" spans="1:58" ht="17.25" customHeight="1">
      <c r="A37" s="179"/>
      <c r="B37" s="164" t="s">
        <v>44</v>
      </c>
      <c r="C37" s="159" t="s">
        <v>34</v>
      </c>
      <c r="D37" s="162" t="s">
        <v>122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67"/>
      <c r="W37" s="67"/>
      <c r="X37" s="31">
        <v>6</v>
      </c>
      <c r="Y37" s="31">
        <v>6</v>
      </c>
      <c r="Z37" s="31">
        <v>4</v>
      </c>
      <c r="AA37" s="31">
        <v>6</v>
      </c>
      <c r="AB37" s="31">
        <v>4</v>
      </c>
      <c r="AC37" s="31">
        <v>6</v>
      </c>
      <c r="AD37" s="31">
        <v>4</v>
      </c>
      <c r="AE37" s="31">
        <v>6</v>
      </c>
      <c r="AF37" s="31">
        <v>6</v>
      </c>
      <c r="AG37" s="31">
        <v>6</v>
      </c>
      <c r="AH37" s="31">
        <v>6</v>
      </c>
      <c r="AI37" s="134"/>
      <c r="AJ37" s="31">
        <v>6</v>
      </c>
      <c r="AK37" s="31">
        <v>6</v>
      </c>
      <c r="AL37" s="31">
        <v>6</v>
      </c>
      <c r="AM37" s="64">
        <v>6</v>
      </c>
      <c r="AN37" s="31">
        <v>6</v>
      </c>
      <c r="AO37" s="31">
        <v>6</v>
      </c>
      <c r="AP37" s="31">
        <v>6</v>
      </c>
      <c r="AQ37" s="31">
        <v>6</v>
      </c>
      <c r="AR37" s="32">
        <v>6</v>
      </c>
      <c r="AS37" s="32">
        <v>6</v>
      </c>
      <c r="AT37" s="32"/>
      <c r="AU37" s="32"/>
      <c r="AV37" s="32"/>
      <c r="AW37" s="32"/>
      <c r="AX37" s="68">
        <f t="shared" si="2"/>
        <v>120</v>
      </c>
      <c r="AY37" s="68"/>
      <c r="AZ37" s="68"/>
      <c r="BA37" s="68"/>
      <c r="BB37" s="68"/>
      <c r="BC37" s="68"/>
      <c r="BD37" s="68"/>
      <c r="BE37" s="68"/>
      <c r="BF37" s="32"/>
    </row>
    <row r="38" spans="1:58" ht="17.25" customHeight="1">
      <c r="A38" s="179"/>
      <c r="B38" s="165"/>
      <c r="C38" s="160"/>
      <c r="D38" s="16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2"/>
      <c r="T38" s="31"/>
      <c r="U38" s="31"/>
      <c r="V38" s="67"/>
      <c r="W38" s="67"/>
      <c r="X38" s="37">
        <f>X37/2</f>
        <v>3</v>
      </c>
      <c r="Y38" s="37">
        <f aca="true" t="shared" si="16" ref="Y38:AS38">Y37/2</f>
        <v>3</v>
      </c>
      <c r="Z38" s="37">
        <f t="shared" si="16"/>
        <v>2</v>
      </c>
      <c r="AA38" s="37">
        <f t="shared" si="16"/>
        <v>3</v>
      </c>
      <c r="AB38" s="37">
        <f t="shared" si="16"/>
        <v>2</v>
      </c>
      <c r="AC38" s="37">
        <f t="shared" si="16"/>
        <v>3</v>
      </c>
      <c r="AD38" s="37">
        <f t="shared" si="16"/>
        <v>2</v>
      </c>
      <c r="AE38" s="37">
        <f t="shared" si="16"/>
        <v>3</v>
      </c>
      <c r="AF38" s="37">
        <f t="shared" si="16"/>
        <v>3</v>
      </c>
      <c r="AG38" s="37">
        <f t="shared" si="16"/>
        <v>3</v>
      </c>
      <c r="AH38" s="37">
        <f t="shared" si="16"/>
        <v>3</v>
      </c>
      <c r="AI38" s="134"/>
      <c r="AJ38" s="37">
        <f t="shared" si="16"/>
        <v>3</v>
      </c>
      <c r="AK38" s="37">
        <f t="shared" si="16"/>
        <v>3</v>
      </c>
      <c r="AL38" s="37">
        <f t="shared" si="16"/>
        <v>3</v>
      </c>
      <c r="AM38" s="37">
        <f t="shared" si="16"/>
        <v>3</v>
      </c>
      <c r="AN38" s="37">
        <f t="shared" si="16"/>
        <v>3</v>
      </c>
      <c r="AO38" s="37">
        <f t="shared" si="16"/>
        <v>3</v>
      </c>
      <c r="AP38" s="37">
        <f t="shared" si="16"/>
        <v>3</v>
      </c>
      <c r="AQ38" s="37">
        <f t="shared" si="16"/>
        <v>3</v>
      </c>
      <c r="AR38" s="37">
        <f t="shared" si="16"/>
        <v>3</v>
      </c>
      <c r="AS38" s="37">
        <f t="shared" si="16"/>
        <v>3</v>
      </c>
      <c r="AT38" s="37"/>
      <c r="AU38" s="32"/>
      <c r="AV38" s="32"/>
      <c r="AW38" s="32"/>
      <c r="AX38" s="68">
        <f t="shared" si="2"/>
        <v>60</v>
      </c>
      <c r="AY38" s="68"/>
      <c r="AZ38" s="68"/>
      <c r="BA38" s="68"/>
      <c r="BB38" s="68"/>
      <c r="BC38" s="68"/>
      <c r="BD38" s="68"/>
      <c r="BE38" s="68"/>
      <c r="BF38" s="32"/>
    </row>
    <row r="39" spans="1:58" ht="17.25" customHeight="1">
      <c r="A39" s="179"/>
      <c r="B39" s="89" t="s">
        <v>123</v>
      </c>
      <c r="C39" s="76" t="s">
        <v>134</v>
      </c>
      <c r="D39" s="71" t="s">
        <v>45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  <c r="S39" s="32"/>
      <c r="T39" s="31"/>
      <c r="U39" s="31"/>
      <c r="V39" s="67"/>
      <c r="W39" s="67"/>
      <c r="X39" s="37"/>
      <c r="Y39" s="31"/>
      <c r="Z39" s="31"/>
      <c r="AA39" s="31"/>
      <c r="AB39" s="31"/>
      <c r="AC39" s="31"/>
      <c r="AD39" s="31"/>
      <c r="AE39" s="31"/>
      <c r="AF39" s="31"/>
      <c r="AG39" s="31"/>
      <c r="AH39" s="37"/>
      <c r="AI39" s="134"/>
      <c r="AJ39" s="31"/>
      <c r="AK39" s="31"/>
      <c r="AL39" s="31"/>
      <c r="AM39" s="31"/>
      <c r="AN39" s="31"/>
      <c r="AO39" s="31"/>
      <c r="AP39" s="31"/>
      <c r="AQ39" s="31"/>
      <c r="AR39" s="32"/>
      <c r="AS39" s="32"/>
      <c r="AT39" s="32"/>
      <c r="AU39" s="32">
        <v>36</v>
      </c>
      <c r="AV39" s="32">
        <v>36</v>
      </c>
      <c r="AW39" s="32"/>
      <c r="AX39" s="56">
        <v>72</v>
      </c>
      <c r="AY39" s="68"/>
      <c r="AZ39" s="68"/>
      <c r="BA39" s="68"/>
      <c r="BB39" s="68"/>
      <c r="BC39" s="68"/>
      <c r="BD39" s="68"/>
      <c r="BE39" s="68"/>
      <c r="BF39" s="32"/>
    </row>
    <row r="40" spans="1:58" ht="15.75">
      <c r="A40" s="179"/>
      <c r="B40" s="174" t="s">
        <v>75</v>
      </c>
      <c r="C40" s="174"/>
      <c r="D40" s="174"/>
      <c r="E40" s="77">
        <f>E33+E29+E27+E23+E21+E17+E13+E11+E9</f>
        <v>36</v>
      </c>
      <c r="F40" s="77">
        <f aca="true" t="shared" si="17" ref="F40:T40">F33+F29+F27+F23+F21+F17+F13+F11+F9</f>
        <v>36</v>
      </c>
      <c r="G40" s="77">
        <f t="shared" si="17"/>
        <v>36</v>
      </c>
      <c r="H40" s="77">
        <f t="shared" si="17"/>
        <v>36</v>
      </c>
      <c r="I40" s="77">
        <f t="shared" si="17"/>
        <v>36</v>
      </c>
      <c r="J40" s="77">
        <f t="shared" si="17"/>
        <v>36</v>
      </c>
      <c r="K40" s="77">
        <f t="shared" si="17"/>
        <v>36</v>
      </c>
      <c r="L40" s="77">
        <f t="shared" si="17"/>
        <v>36</v>
      </c>
      <c r="M40" s="77">
        <f t="shared" si="17"/>
        <v>36</v>
      </c>
      <c r="N40" s="77">
        <f t="shared" si="17"/>
        <v>36</v>
      </c>
      <c r="O40" s="77">
        <f t="shared" si="17"/>
        <v>36</v>
      </c>
      <c r="P40" s="77">
        <f t="shared" si="17"/>
        <v>36</v>
      </c>
      <c r="Q40" s="77">
        <f t="shared" si="17"/>
        <v>36</v>
      </c>
      <c r="R40" s="77">
        <f t="shared" si="17"/>
        <v>36</v>
      </c>
      <c r="S40" s="77">
        <f t="shared" si="17"/>
        <v>36</v>
      </c>
      <c r="T40" s="77">
        <f t="shared" si="17"/>
        <v>36</v>
      </c>
      <c r="U40" s="77">
        <v>36</v>
      </c>
      <c r="V40" s="67"/>
      <c r="W40" s="67">
        <f>W33+W29+W27+W23+W21+W17+W13+W11+W9</f>
        <v>576</v>
      </c>
      <c r="X40" s="31">
        <f>X37+X35+X33+X29+X27+X25+X23+X21+X13+X11</f>
        <v>36</v>
      </c>
      <c r="Y40" s="31">
        <f aca="true" t="shared" si="18" ref="Y40:AS40">Y37+Y35+Y33+Y29+Y27+Y25+Y23+Y21+Y13+Y11</f>
        <v>36</v>
      </c>
      <c r="Z40" s="31">
        <f t="shared" si="18"/>
        <v>36</v>
      </c>
      <c r="AA40" s="31">
        <f t="shared" si="18"/>
        <v>36</v>
      </c>
      <c r="AB40" s="31">
        <f t="shared" si="18"/>
        <v>36</v>
      </c>
      <c r="AC40" s="31">
        <f t="shared" si="18"/>
        <v>36</v>
      </c>
      <c r="AD40" s="31">
        <f t="shared" si="18"/>
        <v>36</v>
      </c>
      <c r="AE40" s="31">
        <f t="shared" si="18"/>
        <v>36</v>
      </c>
      <c r="AF40" s="31">
        <f t="shared" si="18"/>
        <v>36</v>
      </c>
      <c r="AG40" s="31">
        <f t="shared" si="18"/>
        <v>36</v>
      </c>
      <c r="AH40" s="31">
        <f t="shared" si="18"/>
        <v>36</v>
      </c>
      <c r="AI40" s="134"/>
      <c r="AJ40" s="31">
        <f t="shared" si="18"/>
        <v>36</v>
      </c>
      <c r="AK40" s="31">
        <f t="shared" si="18"/>
        <v>36</v>
      </c>
      <c r="AL40" s="31">
        <f t="shared" si="18"/>
        <v>34</v>
      </c>
      <c r="AM40" s="31">
        <f t="shared" si="18"/>
        <v>36</v>
      </c>
      <c r="AN40" s="31">
        <f t="shared" si="18"/>
        <v>34</v>
      </c>
      <c r="AO40" s="31">
        <f t="shared" si="18"/>
        <v>36</v>
      </c>
      <c r="AP40" s="31">
        <f t="shared" si="18"/>
        <v>34</v>
      </c>
      <c r="AQ40" s="31">
        <f t="shared" si="18"/>
        <v>36</v>
      </c>
      <c r="AR40" s="31">
        <f t="shared" si="18"/>
        <v>34</v>
      </c>
      <c r="AS40" s="31">
        <f t="shared" si="18"/>
        <v>36</v>
      </c>
      <c r="AT40" s="31">
        <v>36</v>
      </c>
      <c r="AU40" s="31">
        <v>36</v>
      </c>
      <c r="AV40" s="31">
        <v>36</v>
      </c>
      <c r="AW40" s="31"/>
      <c r="AX40" s="68">
        <f>AX37+AX35+AX33+AX27+AX25+AX23+AX21+AX13+AX11</f>
        <v>756</v>
      </c>
      <c r="AY40" s="68"/>
      <c r="AZ40" s="68"/>
      <c r="BA40" s="68"/>
      <c r="BB40" s="68"/>
      <c r="BC40" s="68"/>
      <c r="BD40" s="68"/>
      <c r="BE40" s="68"/>
      <c r="BF40" s="77"/>
    </row>
    <row r="41" spans="1:58" s="84" customFormat="1" ht="15.75">
      <c r="A41" s="179"/>
      <c r="B41" s="78"/>
      <c r="C41" s="79"/>
      <c r="D41" s="78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 t="s">
        <v>144</v>
      </c>
      <c r="V41" s="77"/>
      <c r="W41" s="82"/>
      <c r="X41" s="82"/>
      <c r="Y41" s="83"/>
      <c r="Z41" s="82"/>
      <c r="AA41" s="82"/>
      <c r="AB41" s="82"/>
      <c r="AC41" s="82"/>
      <c r="AD41" s="82"/>
      <c r="AE41" s="82"/>
      <c r="AF41" s="82"/>
      <c r="AG41" s="82"/>
      <c r="AH41" s="80"/>
      <c r="AI41" s="134"/>
      <c r="AJ41" s="80"/>
      <c r="AK41" s="80"/>
      <c r="AL41" s="80"/>
      <c r="AM41" s="83"/>
      <c r="AN41" s="80"/>
      <c r="AO41" s="80"/>
      <c r="AP41" s="80"/>
      <c r="AQ41" s="80"/>
      <c r="AR41" s="80"/>
      <c r="AS41" s="80"/>
      <c r="AT41" s="81" t="s">
        <v>144</v>
      </c>
      <c r="AU41" s="80"/>
      <c r="AV41" s="80"/>
      <c r="AW41" s="83"/>
      <c r="AX41" s="32"/>
      <c r="AY41" s="32"/>
      <c r="AZ41" s="32"/>
      <c r="BA41" s="32"/>
      <c r="BB41" s="32"/>
      <c r="BC41" s="32"/>
      <c r="BD41" s="32"/>
      <c r="BE41" s="32"/>
      <c r="BF41" s="32"/>
    </row>
    <row r="42" spans="1:58" ht="15">
      <c r="A42" s="179"/>
      <c r="B42" s="140" t="s">
        <v>76</v>
      </c>
      <c r="C42" s="141"/>
      <c r="D42" s="142"/>
      <c r="E42" s="80">
        <f>E34+E30+E28+E24+E22+E18+E14+E12+E10</f>
        <v>15</v>
      </c>
      <c r="F42" s="80">
        <f aca="true" t="shared" si="19" ref="F42:T42">F34+F30+F28+F24+F22+F18+F14+F12+F10</f>
        <v>17</v>
      </c>
      <c r="G42" s="80">
        <f t="shared" si="19"/>
        <v>17</v>
      </c>
      <c r="H42" s="80">
        <f t="shared" si="19"/>
        <v>16</v>
      </c>
      <c r="I42" s="80">
        <f t="shared" si="19"/>
        <v>17</v>
      </c>
      <c r="J42" s="80">
        <f t="shared" si="19"/>
        <v>17</v>
      </c>
      <c r="K42" s="80">
        <f t="shared" si="19"/>
        <v>17</v>
      </c>
      <c r="L42" s="80">
        <f t="shared" si="19"/>
        <v>17</v>
      </c>
      <c r="M42" s="80">
        <f t="shared" si="19"/>
        <v>17</v>
      </c>
      <c r="N42" s="80">
        <f t="shared" si="19"/>
        <v>17</v>
      </c>
      <c r="O42" s="80">
        <f t="shared" si="19"/>
        <v>17</v>
      </c>
      <c r="P42" s="80">
        <f t="shared" si="19"/>
        <v>17</v>
      </c>
      <c r="Q42" s="80">
        <f t="shared" si="19"/>
        <v>17</v>
      </c>
      <c r="R42" s="80">
        <f t="shared" si="19"/>
        <v>16</v>
      </c>
      <c r="S42" s="80">
        <f t="shared" si="19"/>
        <v>17</v>
      </c>
      <c r="T42" s="80">
        <f t="shared" si="19"/>
        <v>16</v>
      </c>
      <c r="U42" s="80"/>
      <c r="V42" s="77"/>
      <c r="W42" s="85"/>
      <c r="X42" s="80">
        <f>X38+X36+X34+X28+X26+X24+X22+X14+X12</f>
        <v>18</v>
      </c>
      <c r="Y42" s="80">
        <f aca="true" t="shared" si="20" ref="Y42:AV42">Y38+Y36+Y34+Y28+Y26+Y24+Y22+Y14+Y12</f>
        <v>18</v>
      </c>
      <c r="Z42" s="80">
        <f t="shared" si="20"/>
        <v>18</v>
      </c>
      <c r="AA42" s="80">
        <f t="shared" si="20"/>
        <v>18</v>
      </c>
      <c r="AB42" s="80">
        <f t="shared" si="20"/>
        <v>18</v>
      </c>
      <c r="AC42" s="80">
        <f t="shared" si="20"/>
        <v>18</v>
      </c>
      <c r="AD42" s="80">
        <f t="shared" si="20"/>
        <v>18</v>
      </c>
      <c r="AE42" s="80">
        <f t="shared" si="20"/>
        <v>18</v>
      </c>
      <c r="AF42" s="80">
        <f t="shared" si="20"/>
        <v>18</v>
      </c>
      <c r="AG42" s="80">
        <f t="shared" si="20"/>
        <v>18</v>
      </c>
      <c r="AH42" s="80">
        <f t="shared" si="20"/>
        <v>18</v>
      </c>
      <c r="AI42" s="134"/>
      <c r="AJ42" s="80">
        <f t="shared" si="20"/>
        <v>18</v>
      </c>
      <c r="AK42" s="80">
        <f t="shared" si="20"/>
        <v>18</v>
      </c>
      <c r="AL42" s="80">
        <f t="shared" si="20"/>
        <v>17</v>
      </c>
      <c r="AM42" s="80">
        <f t="shared" si="20"/>
        <v>18</v>
      </c>
      <c r="AN42" s="80">
        <f t="shared" si="20"/>
        <v>17</v>
      </c>
      <c r="AO42" s="80">
        <f t="shared" si="20"/>
        <v>18</v>
      </c>
      <c r="AP42" s="80">
        <f t="shared" si="20"/>
        <v>17</v>
      </c>
      <c r="AQ42" s="80">
        <f t="shared" si="20"/>
        <v>18</v>
      </c>
      <c r="AR42" s="80">
        <f t="shared" si="20"/>
        <v>17</v>
      </c>
      <c r="AS42" s="80">
        <f t="shared" si="20"/>
        <v>18</v>
      </c>
      <c r="AT42" s="80">
        <f t="shared" si="20"/>
        <v>0</v>
      </c>
      <c r="AU42" s="80">
        <f t="shared" si="20"/>
        <v>0</v>
      </c>
      <c r="AV42" s="80">
        <f t="shared" si="20"/>
        <v>0</v>
      </c>
      <c r="AW42" s="85"/>
      <c r="AX42" s="85"/>
      <c r="AY42" s="85"/>
      <c r="AZ42" s="85"/>
      <c r="BA42" s="85"/>
      <c r="BB42" s="85"/>
      <c r="BC42" s="85"/>
      <c r="BD42" s="85"/>
      <c r="BE42" s="85"/>
      <c r="BF42" s="86"/>
    </row>
    <row r="43" spans="1:58" ht="15">
      <c r="A43" s="179"/>
      <c r="B43" s="143" t="s">
        <v>74</v>
      </c>
      <c r="C43" s="143"/>
      <c r="D43" s="143"/>
      <c r="E43" s="80">
        <f>E42+E40</f>
        <v>51</v>
      </c>
      <c r="F43" s="80">
        <f aca="true" t="shared" si="21" ref="F43:T43">F42+F40</f>
        <v>53</v>
      </c>
      <c r="G43" s="80">
        <f t="shared" si="21"/>
        <v>53</v>
      </c>
      <c r="H43" s="80">
        <f t="shared" si="21"/>
        <v>52</v>
      </c>
      <c r="I43" s="80">
        <f>I42+I40</f>
        <v>53</v>
      </c>
      <c r="J43" s="80">
        <f t="shared" si="21"/>
        <v>53</v>
      </c>
      <c r="K43" s="80">
        <f t="shared" si="21"/>
        <v>53</v>
      </c>
      <c r="L43" s="80">
        <f t="shared" si="21"/>
        <v>53</v>
      </c>
      <c r="M43" s="80">
        <f t="shared" si="21"/>
        <v>53</v>
      </c>
      <c r="N43" s="80">
        <f t="shared" si="21"/>
        <v>53</v>
      </c>
      <c r="O43" s="80">
        <f t="shared" si="21"/>
        <v>53</v>
      </c>
      <c r="P43" s="80">
        <f t="shared" si="21"/>
        <v>53</v>
      </c>
      <c r="Q43" s="80">
        <f t="shared" si="21"/>
        <v>53</v>
      </c>
      <c r="R43" s="80">
        <f t="shared" si="21"/>
        <v>52</v>
      </c>
      <c r="S43" s="80">
        <f t="shared" si="21"/>
        <v>53</v>
      </c>
      <c r="T43" s="80">
        <f t="shared" si="21"/>
        <v>52</v>
      </c>
      <c r="U43" s="80"/>
      <c r="V43" s="85"/>
      <c r="W43" s="85"/>
      <c r="X43" s="80">
        <f>X42+X40</f>
        <v>54</v>
      </c>
      <c r="Y43" s="80">
        <f aca="true" t="shared" si="22" ref="Y43:AT43">Y42+Y40</f>
        <v>54</v>
      </c>
      <c r="Z43" s="80">
        <f t="shared" si="22"/>
        <v>54</v>
      </c>
      <c r="AA43" s="80">
        <f t="shared" si="22"/>
        <v>54</v>
      </c>
      <c r="AB43" s="80">
        <f t="shared" si="22"/>
        <v>54</v>
      </c>
      <c r="AC43" s="80">
        <f t="shared" si="22"/>
        <v>54</v>
      </c>
      <c r="AD43" s="80">
        <f t="shared" si="22"/>
        <v>54</v>
      </c>
      <c r="AE43" s="80">
        <f t="shared" si="22"/>
        <v>54</v>
      </c>
      <c r="AF43" s="80">
        <f t="shared" si="22"/>
        <v>54</v>
      </c>
      <c r="AG43" s="80">
        <f t="shared" si="22"/>
        <v>54</v>
      </c>
      <c r="AH43" s="80">
        <f t="shared" si="22"/>
        <v>54</v>
      </c>
      <c r="AI43" s="135"/>
      <c r="AJ43" s="80">
        <f t="shared" si="22"/>
        <v>54</v>
      </c>
      <c r="AK43" s="80">
        <f t="shared" si="22"/>
        <v>54</v>
      </c>
      <c r="AL43" s="80">
        <f t="shared" si="22"/>
        <v>51</v>
      </c>
      <c r="AM43" s="80">
        <f t="shared" si="22"/>
        <v>54</v>
      </c>
      <c r="AN43" s="80">
        <f t="shared" si="22"/>
        <v>51</v>
      </c>
      <c r="AO43" s="80">
        <f t="shared" si="22"/>
        <v>54</v>
      </c>
      <c r="AP43" s="80">
        <f t="shared" si="22"/>
        <v>51</v>
      </c>
      <c r="AQ43" s="80">
        <f t="shared" si="22"/>
        <v>54</v>
      </c>
      <c r="AR43" s="80">
        <f t="shared" si="22"/>
        <v>51</v>
      </c>
      <c r="AS43" s="80">
        <f t="shared" si="22"/>
        <v>54</v>
      </c>
      <c r="AT43" s="80">
        <f t="shared" si="22"/>
        <v>36</v>
      </c>
      <c r="AU43" s="80">
        <f>AU42+AU40</f>
        <v>36</v>
      </c>
      <c r="AV43" s="80">
        <f>AV42+AV40</f>
        <v>36</v>
      </c>
      <c r="AW43" s="85"/>
      <c r="AX43" s="85"/>
      <c r="AY43" s="85"/>
      <c r="AZ43" s="85"/>
      <c r="BA43" s="85"/>
      <c r="BB43" s="85"/>
      <c r="BC43" s="85"/>
      <c r="BD43" s="85"/>
      <c r="BE43" s="85"/>
      <c r="BF43" s="86"/>
    </row>
  </sheetData>
  <sheetProtection/>
  <mergeCells count="65">
    <mergeCell ref="C7:C8"/>
    <mergeCell ref="D31:D32"/>
    <mergeCell ref="E3:BF3"/>
    <mergeCell ref="E5:BF5"/>
    <mergeCell ref="C31:C32"/>
    <mergeCell ref="D29:D30"/>
    <mergeCell ref="C21:C22"/>
    <mergeCell ref="C23:C24"/>
    <mergeCell ref="C9:C10"/>
    <mergeCell ref="A2:A6"/>
    <mergeCell ref="B2:B6"/>
    <mergeCell ref="B13:B14"/>
    <mergeCell ref="B23:B24"/>
    <mergeCell ref="B15:B16"/>
    <mergeCell ref="A7:A43"/>
    <mergeCell ref="B37:B38"/>
    <mergeCell ref="B25:B26"/>
    <mergeCell ref="B40:D40"/>
    <mergeCell ref="C27:C28"/>
    <mergeCell ref="C29:C30"/>
    <mergeCell ref="B29:B30"/>
    <mergeCell ref="B27:B28"/>
    <mergeCell ref="C19:C20"/>
    <mergeCell ref="D35:D36"/>
    <mergeCell ref="D37:D38"/>
    <mergeCell ref="D21:D22"/>
    <mergeCell ref="D25:D26"/>
    <mergeCell ref="B7:B8"/>
    <mergeCell ref="B21:B22"/>
    <mergeCell ref="B11:B12"/>
    <mergeCell ref="B17:B18"/>
    <mergeCell ref="B19:B20"/>
    <mergeCell ref="C17:C18"/>
    <mergeCell ref="B31:B32"/>
    <mergeCell ref="C37:C38"/>
    <mergeCell ref="C25:C26"/>
    <mergeCell ref="D27:D28"/>
    <mergeCell ref="D23:D24"/>
    <mergeCell ref="B33:B34"/>
    <mergeCell ref="B35:B36"/>
    <mergeCell ref="C33:C34"/>
    <mergeCell ref="C35:C36"/>
    <mergeCell ref="D33:D34"/>
    <mergeCell ref="B42:D42"/>
    <mergeCell ref="B43:D43"/>
    <mergeCell ref="C2:C6"/>
    <mergeCell ref="D2:D6"/>
    <mergeCell ref="C15:C16"/>
    <mergeCell ref="C13:C14"/>
    <mergeCell ref="D11:D12"/>
    <mergeCell ref="D13:D14"/>
    <mergeCell ref="C11:C12"/>
    <mergeCell ref="B9:B10"/>
    <mergeCell ref="E1:BE1"/>
    <mergeCell ref="J2:L2"/>
    <mergeCell ref="N2:P2"/>
    <mergeCell ref="R2:T2"/>
    <mergeCell ref="AA2:AC2"/>
    <mergeCell ref="AE2:AH2"/>
    <mergeCell ref="AI7:AI43"/>
    <mergeCell ref="AJ2:AL2"/>
    <mergeCell ref="AN2:AQ2"/>
    <mergeCell ref="AR2:AU2"/>
    <mergeCell ref="AW2:AY2"/>
    <mergeCell ref="BA2:BD2"/>
  </mergeCells>
  <printOptions/>
  <pageMargins left="0.3937007874015748" right="0.3937007874015748" top="0.3937007874015748" bottom="0.3937007874015748" header="0.31496062992125984" footer="0.31496062992125984"/>
  <pageSetup fitToWidth="2" fitToHeight="1" horizontalDpi="180" verticalDpi="180" orientation="landscape" paperSize="9" scale="68" r:id="rId1"/>
  <colBreaks count="2" manualBreakCount="2">
    <brk id="23" max="65535" man="1"/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5"/>
  <sheetViews>
    <sheetView zoomScale="70" zoomScaleNormal="70" zoomScalePageLayoutView="0" workbookViewId="0" topLeftCell="A1">
      <pane xSplit="4" ySplit="6" topLeftCell="O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Y36" sqref="AY36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31.8515625" style="0" customWidth="1"/>
    <col min="4" max="4" width="10.57421875" style="0" customWidth="1"/>
    <col min="5" max="17" width="4.7109375" style="0" customWidth="1"/>
    <col min="18" max="18" width="4.7109375" style="39" customWidth="1"/>
    <col min="19" max="21" width="4.7109375" style="0" customWidth="1"/>
    <col min="22" max="22" width="4.7109375" style="39" customWidth="1"/>
    <col min="23" max="23" width="6.140625" style="0" customWidth="1"/>
    <col min="24" max="24" width="4.8515625" style="0" customWidth="1"/>
    <col min="25" max="25" width="4.421875" style="0" customWidth="1"/>
    <col min="26" max="35" width="4.7109375" style="0" customWidth="1"/>
    <col min="36" max="37" width="4.7109375" style="39" customWidth="1"/>
    <col min="38" max="48" width="4.7109375" style="0" customWidth="1"/>
    <col min="49" max="49" width="4.57421875" style="39" customWidth="1"/>
    <col min="50" max="55" width="4.7109375" style="0" customWidth="1"/>
    <col min="56" max="56" width="4.57421875" style="0" customWidth="1"/>
    <col min="57" max="58" width="4.7109375" style="0" customWidth="1"/>
    <col min="59" max="59" width="6.421875" style="0" customWidth="1"/>
  </cols>
  <sheetData>
    <row r="1" spans="5:59" ht="18.75">
      <c r="E1" s="139" t="s">
        <v>147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04"/>
      <c r="BG1" s="104"/>
    </row>
    <row r="2" spans="1:59" ht="75" customHeight="1">
      <c r="A2" s="203" t="s">
        <v>0</v>
      </c>
      <c r="B2" s="203" t="s">
        <v>1</v>
      </c>
      <c r="C2" s="208" t="s">
        <v>2</v>
      </c>
      <c r="D2" s="234" t="s">
        <v>3</v>
      </c>
      <c r="E2" s="53" t="s">
        <v>81</v>
      </c>
      <c r="F2" s="53" t="s">
        <v>82</v>
      </c>
      <c r="G2" s="53" t="s">
        <v>83</v>
      </c>
      <c r="H2" s="53" t="s">
        <v>84</v>
      </c>
      <c r="I2" s="53" t="s">
        <v>85</v>
      </c>
      <c r="J2" s="136" t="s">
        <v>4</v>
      </c>
      <c r="K2" s="137"/>
      <c r="L2" s="138"/>
      <c r="M2" s="54" t="s">
        <v>86</v>
      </c>
      <c r="N2" s="136" t="s">
        <v>5</v>
      </c>
      <c r="O2" s="137"/>
      <c r="P2" s="138"/>
      <c r="Q2" s="54" t="s">
        <v>87</v>
      </c>
      <c r="R2" s="136" t="s">
        <v>6</v>
      </c>
      <c r="S2" s="137"/>
      <c r="T2" s="138"/>
      <c r="U2" s="94" t="s">
        <v>88</v>
      </c>
      <c r="V2" s="54" t="s">
        <v>89</v>
      </c>
      <c r="W2" s="54" t="s">
        <v>90</v>
      </c>
      <c r="X2" s="54" t="s">
        <v>91</v>
      </c>
      <c r="Y2" s="54" t="s">
        <v>92</v>
      </c>
      <c r="Z2" s="54" t="s">
        <v>93</v>
      </c>
      <c r="AA2" s="136" t="s">
        <v>7</v>
      </c>
      <c r="AB2" s="137"/>
      <c r="AC2" s="138"/>
      <c r="AD2" s="54" t="s">
        <v>94</v>
      </c>
      <c r="AE2" s="136" t="s">
        <v>8</v>
      </c>
      <c r="AF2" s="137"/>
      <c r="AG2" s="137"/>
      <c r="AH2" s="138"/>
      <c r="AI2" s="132" t="s">
        <v>152</v>
      </c>
      <c r="AJ2" s="136" t="s">
        <v>9</v>
      </c>
      <c r="AK2" s="137"/>
      <c r="AL2" s="138"/>
      <c r="AM2" s="54" t="s">
        <v>96</v>
      </c>
      <c r="AN2" s="136" t="s">
        <v>10</v>
      </c>
      <c r="AO2" s="137"/>
      <c r="AP2" s="137"/>
      <c r="AQ2" s="138"/>
      <c r="AR2" s="136" t="s">
        <v>11</v>
      </c>
      <c r="AS2" s="137"/>
      <c r="AT2" s="137"/>
      <c r="AU2" s="138"/>
      <c r="AV2" s="54" t="s">
        <v>155</v>
      </c>
      <c r="AW2" s="136" t="s">
        <v>12</v>
      </c>
      <c r="AX2" s="137"/>
      <c r="AY2" s="138"/>
      <c r="AZ2" s="54" t="s">
        <v>156</v>
      </c>
      <c r="BA2" s="54"/>
      <c r="BB2" s="129" t="s">
        <v>13</v>
      </c>
      <c r="BC2" s="130"/>
      <c r="BD2" s="130"/>
      <c r="BE2" s="131"/>
      <c r="BF2" s="105"/>
      <c r="BG2" s="49" t="s">
        <v>14</v>
      </c>
    </row>
    <row r="3" spans="1:59" ht="15">
      <c r="A3" s="203"/>
      <c r="B3" s="203"/>
      <c r="C3" s="209"/>
      <c r="D3" s="234"/>
      <c r="E3" s="194" t="s">
        <v>15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47"/>
    </row>
    <row r="4" spans="1:59" ht="15">
      <c r="A4" s="203"/>
      <c r="B4" s="203"/>
      <c r="C4" s="209"/>
      <c r="D4" s="234"/>
      <c r="E4" s="17">
        <v>35</v>
      </c>
      <c r="F4" s="17">
        <v>36</v>
      </c>
      <c r="G4" s="17">
        <v>37</v>
      </c>
      <c r="H4" s="17">
        <v>38</v>
      </c>
      <c r="I4" s="17">
        <v>39</v>
      </c>
      <c r="J4" s="18">
        <v>40</v>
      </c>
      <c r="K4" s="19">
        <v>41</v>
      </c>
      <c r="L4" s="19">
        <v>42</v>
      </c>
      <c r="M4" s="19">
        <v>43</v>
      </c>
      <c r="N4" s="19">
        <v>44</v>
      </c>
      <c r="O4" s="19">
        <v>45</v>
      </c>
      <c r="P4" s="19">
        <v>46</v>
      </c>
      <c r="Q4" s="19">
        <v>47</v>
      </c>
      <c r="R4" s="36">
        <v>48</v>
      </c>
      <c r="S4" s="19">
        <v>49</v>
      </c>
      <c r="T4" s="19">
        <v>50</v>
      </c>
      <c r="U4" s="19">
        <v>51</v>
      </c>
      <c r="V4" s="36">
        <v>52</v>
      </c>
      <c r="W4" s="19">
        <v>2</v>
      </c>
      <c r="X4" s="19">
        <v>3</v>
      </c>
      <c r="Y4" s="19">
        <v>4</v>
      </c>
      <c r="Z4" s="19">
        <v>5</v>
      </c>
      <c r="AA4" s="19">
        <v>6</v>
      </c>
      <c r="AB4" s="19">
        <v>7</v>
      </c>
      <c r="AC4" s="19">
        <v>8</v>
      </c>
      <c r="AD4" s="19">
        <v>9</v>
      </c>
      <c r="AE4" s="19">
        <v>10</v>
      </c>
      <c r="AF4" s="19">
        <v>11</v>
      </c>
      <c r="AG4" s="19">
        <v>12</v>
      </c>
      <c r="AH4" s="19">
        <v>13</v>
      </c>
      <c r="AI4" s="19">
        <v>14</v>
      </c>
      <c r="AJ4" s="36">
        <v>15</v>
      </c>
      <c r="AK4" s="36">
        <v>16</v>
      </c>
      <c r="AL4" s="19">
        <v>17</v>
      </c>
      <c r="AM4" s="19">
        <v>18</v>
      </c>
      <c r="AN4" s="19">
        <v>19</v>
      </c>
      <c r="AO4" s="19">
        <v>20</v>
      </c>
      <c r="AP4" s="19">
        <v>21</v>
      </c>
      <c r="AQ4" s="19">
        <v>22</v>
      </c>
      <c r="AR4" s="19">
        <v>23</v>
      </c>
      <c r="AS4" s="19">
        <v>24</v>
      </c>
      <c r="AT4" s="19">
        <v>25</v>
      </c>
      <c r="AU4" s="19">
        <v>26</v>
      </c>
      <c r="AV4" s="19">
        <v>27</v>
      </c>
      <c r="AW4" s="36">
        <v>28</v>
      </c>
      <c r="AX4" s="19">
        <v>29</v>
      </c>
      <c r="AY4" s="19">
        <v>30</v>
      </c>
      <c r="AZ4" s="19">
        <v>31</v>
      </c>
      <c r="BA4" s="19">
        <v>32</v>
      </c>
      <c r="BB4" s="19">
        <v>33</v>
      </c>
      <c r="BC4" s="19">
        <v>34</v>
      </c>
      <c r="BD4" s="19">
        <v>35</v>
      </c>
      <c r="BE4" s="19"/>
      <c r="BF4" s="19"/>
      <c r="BG4" s="47"/>
    </row>
    <row r="5" spans="1:59" ht="15.75" customHeight="1">
      <c r="A5" s="203"/>
      <c r="B5" s="203"/>
      <c r="C5" s="209"/>
      <c r="D5" s="234"/>
      <c r="E5" s="196" t="s">
        <v>16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47"/>
    </row>
    <row r="6" spans="1:59" ht="15">
      <c r="A6" s="203"/>
      <c r="B6" s="203"/>
      <c r="C6" s="210"/>
      <c r="D6" s="234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45">
        <v>14</v>
      </c>
      <c r="S6" s="17">
        <v>15</v>
      </c>
      <c r="T6" s="17">
        <v>16</v>
      </c>
      <c r="U6" s="17">
        <v>17</v>
      </c>
      <c r="V6" s="45">
        <v>18</v>
      </c>
      <c r="W6" s="17">
        <v>19</v>
      </c>
      <c r="X6" s="17">
        <v>20</v>
      </c>
      <c r="Y6" s="17">
        <v>21</v>
      </c>
      <c r="Z6" s="17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36">
        <v>32</v>
      </c>
      <c r="AK6" s="36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19">
        <v>42</v>
      </c>
      <c r="AU6" s="19">
        <v>43</v>
      </c>
      <c r="AV6" s="19">
        <v>44</v>
      </c>
      <c r="AW6" s="36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19"/>
      <c r="BF6" s="19"/>
      <c r="BG6" s="48"/>
    </row>
    <row r="7" spans="1:60" ht="18" customHeight="1">
      <c r="A7" s="203" t="s">
        <v>17</v>
      </c>
      <c r="B7" s="216" t="s">
        <v>19</v>
      </c>
      <c r="C7" s="204" t="s">
        <v>18</v>
      </c>
      <c r="D7" s="19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/>
      <c r="S7" s="6"/>
      <c r="T7" s="6"/>
      <c r="U7" s="6"/>
      <c r="V7" s="67"/>
      <c r="W7" s="25"/>
      <c r="X7" s="6"/>
      <c r="Y7" s="14"/>
      <c r="Z7" s="13"/>
      <c r="AA7" s="6"/>
      <c r="AB7" s="6"/>
      <c r="AC7" s="6"/>
      <c r="AD7" s="6"/>
      <c r="AE7" s="6"/>
      <c r="AF7" s="6"/>
      <c r="AG7" s="6"/>
      <c r="AH7" s="6"/>
      <c r="AI7" s="190" t="s">
        <v>148</v>
      </c>
      <c r="AJ7" s="13"/>
      <c r="AK7" s="13"/>
      <c r="AL7" s="6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4"/>
      <c r="AX7" s="25"/>
      <c r="AY7" s="25"/>
      <c r="AZ7" s="25"/>
      <c r="BA7" s="25"/>
      <c r="BB7" s="25"/>
      <c r="BC7" s="25"/>
      <c r="BD7" s="25"/>
      <c r="BE7" s="25"/>
      <c r="BF7" s="14"/>
      <c r="BG7" s="14"/>
      <c r="BH7" s="39"/>
    </row>
    <row r="8" spans="1:60" ht="21" customHeight="1">
      <c r="A8" s="203"/>
      <c r="B8" s="217"/>
      <c r="C8" s="205"/>
      <c r="D8" s="19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3"/>
      <c r="S8" s="6"/>
      <c r="T8" s="6"/>
      <c r="U8" s="13"/>
      <c r="V8" s="67"/>
      <c r="W8" s="25"/>
      <c r="X8" s="13"/>
      <c r="Y8" s="13"/>
      <c r="Z8" s="13"/>
      <c r="AA8" s="13"/>
      <c r="AB8" s="13"/>
      <c r="AC8" s="6"/>
      <c r="AD8" s="6"/>
      <c r="AE8" s="6"/>
      <c r="AF8" s="6"/>
      <c r="AG8" s="6"/>
      <c r="AH8" s="6"/>
      <c r="AI8" s="191"/>
      <c r="AJ8" s="13"/>
      <c r="AK8" s="13"/>
      <c r="AL8" s="6"/>
      <c r="AM8" s="32"/>
      <c r="AN8" s="32"/>
      <c r="AO8" s="32"/>
      <c r="AP8" s="32"/>
      <c r="AQ8" s="13"/>
      <c r="AR8" s="13"/>
      <c r="AS8" s="13"/>
      <c r="AT8" s="13"/>
      <c r="AU8" s="13"/>
      <c r="AV8" s="13"/>
      <c r="AW8" s="14"/>
      <c r="AX8" s="25"/>
      <c r="AY8" s="25"/>
      <c r="AZ8" s="25"/>
      <c r="BA8" s="25"/>
      <c r="BB8" s="25"/>
      <c r="BC8" s="25"/>
      <c r="BD8" s="25"/>
      <c r="BE8" s="25"/>
      <c r="BF8" s="14"/>
      <c r="BG8" s="13"/>
      <c r="BH8" s="39"/>
    </row>
    <row r="9" spans="1:60" ht="19.5" customHeight="1">
      <c r="A9" s="203"/>
      <c r="B9" s="213" t="s">
        <v>125</v>
      </c>
      <c r="C9" s="218" t="s">
        <v>124</v>
      </c>
      <c r="D9" s="197" t="s">
        <v>101</v>
      </c>
      <c r="E9" s="5">
        <v>6</v>
      </c>
      <c r="F9" s="5">
        <v>2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2</v>
      </c>
      <c r="P9" s="5">
        <v>4</v>
      </c>
      <c r="Q9" s="5">
        <v>2</v>
      </c>
      <c r="R9" s="14"/>
      <c r="S9" s="6"/>
      <c r="T9" s="6"/>
      <c r="U9" s="13"/>
      <c r="V9" s="67"/>
      <c r="W9" s="25">
        <f aca="true" t="shared" si="0" ref="W9:W14">SUM(E9:R9)</f>
        <v>48</v>
      </c>
      <c r="X9" s="13"/>
      <c r="Y9" s="13"/>
      <c r="Z9" s="13"/>
      <c r="AA9" s="13"/>
      <c r="AB9" s="13"/>
      <c r="AC9" s="6"/>
      <c r="AD9" s="6"/>
      <c r="AE9" s="6"/>
      <c r="AF9" s="6"/>
      <c r="AG9" s="6"/>
      <c r="AH9" s="6"/>
      <c r="AI9" s="191"/>
      <c r="AJ9" s="13"/>
      <c r="AK9" s="13"/>
      <c r="AL9" s="6"/>
      <c r="AM9" s="32"/>
      <c r="AN9" s="32"/>
      <c r="AO9" s="32"/>
      <c r="AP9" s="32"/>
      <c r="AQ9" s="13"/>
      <c r="AR9" s="13"/>
      <c r="AS9" s="13"/>
      <c r="AT9" s="13"/>
      <c r="AU9" s="13"/>
      <c r="AV9" s="13"/>
      <c r="AW9" s="14"/>
      <c r="AX9" s="25"/>
      <c r="AY9" s="25"/>
      <c r="AZ9" s="25"/>
      <c r="BA9" s="25"/>
      <c r="BB9" s="25"/>
      <c r="BC9" s="25"/>
      <c r="BD9" s="25"/>
      <c r="BE9" s="25"/>
      <c r="BF9" s="14"/>
      <c r="BG9" s="13"/>
      <c r="BH9" s="39"/>
    </row>
    <row r="10" spans="1:60" ht="18.75" customHeight="1">
      <c r="A10" s="203"/>
      <c r="B10" s="213"/>
      <c r="C10" s="219"/>
      <c r="D10" s="198"/>
      <c r="E10" s="6"/>
      <c r="F10" s="6"/>
      <c r="G10" s="6">
        <v>1</v>
      </c>
      <c r="H10" s="6">
        <v>1</v>
      </c>
      <c r="I10" s="6">
        <v>1</v>
      </c>
      <c r="J10" s="6">
        <v>1</v>
      </c>
      <c r="K10" s="6"/>
      <c r="L10" s="6">
        <v>1</v>
      </c>
      <c r="M10" s="6"/>
      <c r="N10" s="6">
        <v>1</v>
      </c>
      <c r="O10" s="6"/>
      <c r="P10" s="6">
        <v>1</v>
      </c>
      <c r="Q10" s="6">
        <v>1</v>
      </c>
      <c r="R10" s="13"/>
      <c r="S10" s="6"/>
      <c r="T10" s="6"/>
      <c r="U10" s="13"/>
      <c r="V10" s="67"/>
      <c r="W10" s="25">
        <f t="shared" si="0"/>
        <v>8</v>
      </c>
      <c r="X10" s="13"/>
      <c r="Y10" s="13"/>
      <c r="Z10" s="13"/>
      <c r="AA10" s="13"/>
      <c r="AB10" s="13"/>
      <c r="AC10" s="6"/>
      <c r="AD10" s="6"/>
      <c r="AE10" s="6"/>
      <c r="AF10" s="6"/>
      <c r="AG10" s="6"/>
      <c r="AH10" s="6"/>
      <c r="AI10" s="191"/>
      <c r="AJ10" s="13"/>
      <c r="AK10" s="13"/>
      <c r="AL10" s="6"/>
      <c r="AM10" s="32"/>
      <c r="AN10" s="32"/>
      <c r="AO10" s="32"/>
      <c r="AP10" s="32"/>
      <c r="AQ10" s="13"/>
      <c r="AR10" s="13"/>
      <c r="AS10" s="13"/>
      <c r="AT10" s="13"/>
      <c r="AU10" s="13"/>
      <c r="AV10" s="13"/>
      <c r="AW10" s="14"/>
      <c r="AX10" s="25"/>
      <c r="AY10" s="25"/>
      <c r="AZ10" s="25"/>
      <c r="BA10" s="25"/>
      <c r="BB10" s="25"/>
      <c r="BC10" s="25"/>
      <c r="BD10" s="25"/>
      <c r="BE10" s="25"/>
      <c r="BF10" s="14"/>
      <c r="BG10" s="13"/>
      <c r="BH10" s="39"/>
    </row>
    <row r="11" spans="1:60" ht="17.25" customHeight="1">
      <c r="A11" s="203"/>
      <c r="B11" s="213" t="s">
        <v>28</v>
      </c>
      <c r="C11" s="199" t="s">
        <v>20</v>
      </c>
      <c r="D11" s="214" t="s">
        <v>137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14"/>
      <c r="S11" s="5"/>
      <c r="T11" s="5"/>
      <c r="U11" s="5"/>
      <c r="V11" s="67"/>
      <c r="W11" s="25">
        <f t="shared" si="0"/>
        <v>26</v>
      </c>
      <c r="X11" s="14">
        <v>2</v>
      </c>
      <c r="Y11" s="14">
        <v>2</v>
      </c>
      <c r="Z11" s="14">
        <v>2</v>
      </c>
      <c r="AA11" s="14">
        <v>2</v>
      </c>
      <c r="AB11" s="14">
        <v>2</v>
      </c>
      <c r="AC11" s="14">
        <v>2</v>
      </c>
      <c r="AD11" s="14">
        <v>2</v>
      </c>
      <c r="AE11" s="14">
        <v>2</v>
      </c>
      <c r="AF11" s="14">
        <v>2</v>
      </c>
      <c r="AG11" s="14">
        <v>2</v>
      </c>
      <c r="AH11" s="14">
        <v>2</v>
      </c>
      <c r="AI11" s="191"/>
      <c r="AJ11" s="14">
        <v>2</v>
      </c>
      <c r="AK11" s="14"/>
      <c r="AL11" s="9"/>
      <c r="AM11" s="32"/>
      <c r="AN11" s="32"/>
      <c r="AO11" s="32"/>
      <c r="AP11" s="32"/>
      <c r="AQ11" s="13"/>
      <c r="AR11" s="13"/>
      <c r="AS11" s="13"/>
      <c r="AT11" s="13"/>
      <c r="AU11" s="13"/>
      <c r="AV11" s="13"/>
      <c r="AW11" s="16">
        <f>SUM(X11:AL11)</f>
        <v>24</v>
      </c>
      <c r="AX11" s="25"/>
      <c r="AY11" s="25"/>
      <c r="AZ11" s="25"/>
      <c r="BA11" s="25"/>
      <c r="BB11" s="25"/>
      <c r="BC11" s="25"/>
      <c r="BD11" s="25"/>
      <c r="BE11" s="25"/>
      <c r="BF11" s="14"/>
      <c r="BG11" s="13"/>
      <c r="BH11" s="39"/>
    </row>
    <row r="12" spans="1:60" ht="15.75">
      <c r="A12" s="203"/>
      <c r="B12" s="213"/>
      <c r="C12" s="200"/>
      <c r="D12" s="198"/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/>
      <c r="R12" s="32"/>
      <c r="S12" s="9"/>
      <c r="T12" s="5"/>
      <c r="U12" s="14"/>
      <c r="V12" s="67"/>
      <c r="W12" s="25">
        <f t="shared" si="0"/>
        <v>12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191"/>
      <c r="AJ12" s="13">
        <v>1</v>
      </c>
      <c r="AK12" s="38"/>
      <c r="AL12" s="10"/>
      <c r="AM12" s="32"/>
      <c r="AN12" s="32"/>
      <c r="AO12" s="32"/>
      <c r="AP12" s="32"/>
      <c r="AQ12" s="13"/>
      <c r="AR12" s="13"/>
      <c r="AS12" s="13"/>
      <c r="AT12" s="13"/>
      <c r="AU12" s="13"/>
      <c r="AV12" s="13"/>
      <c r="AW12" s="14">
        <f>SUM(X12:AJ12)</f>
        <v>12</v>
      </c>
      <c r="AX12" s="25"/>
      <c r="AY12" s="25"/>
      <c r="AZ12" s="25"/>
      <c r="BA12" s="25"/>
      <c r="BB12" s="25"/>
      <c r="BC12" s="25"/>
      <c r="BD12" s="25"/>
      <c r="BE12" s="25"/>
      <c r="BF12" s="14"/>
      <c r="BG12" s="13"/>
      <c r="BH12" s="39"/>
    </row>
    <row r="13" spans="1:60" ht="19.5" customHeight="1">
      <c r="A13" s="203"/>
      <c r="B13" s="211" t="s">
        <v>48</v>
      </c>
      <c r="C13" s="199" t="s">
        <v>22</v>
      </c>
      <c r="D13" s="197" t="s">
        <v>137</v>
      </c>
      <c r="E13" s="5"/>
      <c r="F13" s="5">
        <v>4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/>
      <c r="M13" s="5">
        <v>2</v>
      </c>
      <c r="N13" s="5"/>
      <c r="O13" s="5">
        <v>2</v>
      </c>
      <c r="P13" s="5">
        <v>2</v>
      </c>
      <c r="Q13" s="5">
        <v>2</v>
      </c>
      <c r="R13" s="32"/>
      <c r="S13" s="9"/>
      <c r="T13" s="5">
        <v>2</v>
      </c>
      <c r="U13" s="14">
        <v>2</v>
      </c>
      <c r="V13" s="67"/>
      <c r="W13" s="25">
        <f t="shared" si="0"/>
        <v>22</v>
      </c>
      <c r="X13" s="14">
        <v>2</v>
      </c>
      <c r="Y13" s="14">
        <v>2</v>
      </c>
      <c r="Z13" s="14">
        <v>2</v>
      </c>
      <c r="AA13" s="14">
        <v>2</v>
      </c>
      <c r="AB13" s="14">
        <v>2</v>
      </c>
      <c r="AC13" s="14">
        <v>2</v>
      </c>
      <c r="AD13" s="14">
        <v>2</v>
      </c>
      <c r="AE13" s="14">
        <v>2</v>
      </c>
      <c r="AF13" s="14">
        <v>2</v>
      </c>
      <c r="AG13" s="14">
        <v>2</v>
      </c>
      <c r="AH13" s="14">
        <v>2</v>
      </c>
      <c r="AI13" s="191"/>
      <c r="AJ13" s="14">
        <v>2</v>
      </c>
      <c r="AK13" s="14"/>
      <c r="AL13" s="32"/>
      <c r="AM13" s="32"/>
      <c r="AN13" s="32"/>
      <c r="AO13" s="32"/>
      <c r="AP13" s="32"/>
      <c r="AQ13" s="13"/>
      <c r="AR13" s="13"/>
      <c r="AS13" s="13"/>
      <c r="AT13" s="13"/>
      <c r="AU13" s="13"/>
      <c r="AV13" s="13"/>
      <c r="AW13" s="16">
        <f>SUM(X13:AL13)</f>
        <v>24</v>
      </c>
      <c r="AX13" s="25"/>
      <c r="AY13" s="25"/>
      <c r="AZ13" s="25"/>
      <c r="BA13" s="25"/>
      <c r="BB13" s="25"/>
      <c r="BC13" s="25"/>
      <c r="BD13" s="25"/>
      <c r="BE13" s="25"/>
      <c r="BF13" s="14"/>
      <c r="BG13" s="14"/>
      <c r="BH13" s="39"/>
    </row>
    <row r="14" spans="1:60" ht="20.25" customHeight="1">
      <c r="A14" s="203"/>
      <c r="B14" s="212"/>
      <c r="C14" s="200"/>
      <c r="D14" s="198"/>
      <c r="E14" s="6"/>
      <c r="F14" s="6">
        <v>2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/>
      <c r="M14" s="6">
        <v>1</v>
      </c>
      <c r="N14" s="6"/>
      <c r="O14" s="6">
        <v>1</v>
      </c>
      <c r="P14" s="6">
        <v>1</v>
      </c>
      <c r="Q14" s="6">
        <v>1</v>
      </c>
      <c r="R14" s="33"/>
      <c r="S14" s="9"/>
      <c r="T14" s="5"/>
      <c r="U14" s="14"/>
      <c r="V14" s="67"/>
      <c r="W14" s="25">
        <f t="shared" si="0"/>
        <v>11</v>
      </c>
      <c r="X14" s="13">
        <v>1</v>
      </c>
      <c r="Y14" s="13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91"/>
      <c r="AJ14" s="13">
        <v>1</v>
      </c>
      <c r="AK14" s="32"/>
      <c r="AL14" s="32"/>
      <c r="AM14" s="32"/>
      <c r="AN14" s="32"/>
      <c r="AO14" s="32"/>
      <c r="AP14" s="32"/>
      <c r="AQ14" s="13"/>
      <c r="AR14" s="13"/>
      <c r="AS14" s="13"/>
      <c r="AT14" s="13"/>
      <c r="AU14" s="13"/>
      <c r="AV14" s="13"/>
      <c r="AW14" s="16">
        <f>SUM(X14:AL14)</f>
        <v>12</v>
      </c>
      <c r="AX14" s="25"/>
      <c r="AY14" s="25"/>
      <c r="AZ14" s="25"/>
      <c r="BA14" s="25"/>
      <c r="BB14" s="25"/>
      <c r="BC14" s="25"/>
      <c r="BD14" s="25"/>
      <c r="BE14" s="25"/>
      <c r="BF14" s="14"/>
      <c r="BG14" s="13"/>
      <c r="BH14" s="39"/>
    </row>
    <row r="15" spans="1:60" ht="17.25" customHeight="1">
      <c r="A15" s="203"/>
      <c r="B15" s="206"/>
      <c r="C15" s="204" t="s">
        <v>24</v>
      </c>
      <c r="D15" s="197"/>
      <c r="E15" s="5"/>
      <c r="F15" s="5"/>
      <c r="G15" s="5"/>
      <c r="H15" s="5"/>
      <c r="I15" s="9"/>
      <c r="J15" s="5"/>
      <c r="K15" s="5"/>
      <c r="L15" s="5"/>
      <c r="M15" s="5"/>
      <c r="N15" s="5"/>
      <c r="O15" s="5"/>
      <c r="P15" s="5"/>
      <c r="Q15" s="5"/>
      <c r="R15" s="32"/>
      <c r="S15" s="9"/>
      <c r="T15" s="5"/>
      <c r="U15" s="14"/>
      <c r="V15" s="67"/>
      <c r="W15" s="25"/>
      <c r="X15" s="14"/>
      <c r="Y15" s="14"/>
      <c r="Z15" s="14"/>
      <c r="AA15" s="14"/>
      <c r="AB15" s="14"/>
      <c r="AC15" s="32"/>
      <c r="AD15" s="32"/>
      <c r="AE15" s="32"/>
      <c r="AF15" s="32"/>
      <c r="AG15" s="32"/>
      <c r="AH15" s="32"/>
      <c r="AI15" s="191"/>
      <c r="AJ15" s="32"/>
      <c r="AK15" s="32"/>
      <c r="AL15" s="32"/>
      <c r="AM15" s="32"/>
      <c r="AN15" s="32"/>
      <c r="AO15" s="32"/>
      <c r="AP15" s="32"/>
      <c r="AQ15" s="13"/>
      <c r="AR15" s="13"/>
      <c r="AS15" s="13"/>
      <c r="AT15" s="13"/>
      <c r="AU15" s="13"/>
      <c r="AV15" s="13"/>
      <c r="AW15" s="14"/>
      <c r="AX15" s="25"/>
      <c r="AY15" s="25"/>
      <c r="AZ15" s="25"/>
      <c r="BA15" s="25"/>
      <c r="BB15" s="25"/>
      <c r="BC15" s="25"/>
      <c r="BD15" s="25"/>
      <c r="BE15" s="25"/>
      <c r="BF15" s="14"/>
      <c r="BG15" s="14"/>
      <c r="BH15" s="39"/>
    </row>
    <row r="16" spans="1:60" ht="17.25" customHeight="1">
      <c r="A16" s="203"/>
      <c r="B16" s="215"/>
      <c r="C16" s="205"/>
      <c r="D16" s="198"/>
      <c r="E16" s="6"/>
      <c r="F16" s="6"/>
      <c r="G16" s="6"/>
      <c r="H16" s="6"/>
      <c r="I16" s="11"/>
      <c r="J16" s="6"/>
      <c r="K16" s="6"/>
      <c r="L16" s="6"/>
      <c r="M16" s="6"/>
      <c r="N16" s="6"/>
      <c r="O16" s="6"/>
      <c r="P16" s="6"/>
      <c r="Q16" s="6"/>
      <c r="R16" s="33"/>
      <c r="S16" s="11"/>
      <c r="T16" s="6"/>
      <c r="U16" s="13"/>
      <c r="V16" s="67"/>
      <c r="W16" s="25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91"/>
      <c r="AJ16" s="13"/>
      <c r="AK16" s="13"/>
      <c r="AL16" s="13"/>
      <c r="AM16" s="32"/>
      <c r="AN16" s="32"/>
      <c r="AO16" s="32"/>
      <c r="AP16" s="32"/>
      <c r="AQ16" s="13"/>
      <c r="AR16" s="13"/>
      <c r="AS16" s="13"/>
      <c r="AT16" s="13"/>
      <c r="AU16" s="13"/>
      <c r="AV16" s="13"/>
      <c r="AW16" s="14"/>
      <c r="AX16" s="25"/>
      <c r="AY16" s="25"/>
      <c r="AZ16" s="25"/>
      <c r="BA16" s="25"/>
      <c r="BB16" s="25"/>
      <c r="BC16" s="25"/>
      <c r="BD16" s="25"/>
      <c r="BE16" s="25"/>
      <c r="BF16" s="14"/>
      <c r="BG16" s="13"/>
      <c r="BH16" s="39"/>
    </row>
    <row r="17" spans="1:60" ht="17.25" customHeight="1">
      <c r="A17" s="203"/>
      <c r="B17" s="197" t="s">
        <v>126</v>
      </c>
      <c r="C17" s="199" t="s">
        <v>37</v>
      </c>
      <c r="D17" s="197" t="s">
        <v>56</v>
      </c>
      <c r="E17" s="5">
        <v>2</v>
      </c>
      <c r="F17" s="5">
        <v>4</v>
      </c>
      <c r="G17" s="5">
        <v>2</v>
      </c>
      <c r="H17" s="5">
        <v>4</v>
      </c>
      <c r="I17" s="5">
        <v>2</v>
      </c>
      <c r="J17" s="5">
        <v>4</v>
      </c>
      <c r="K17" s="5">
        <v>2</v>
      </c>
      <c r="L17" s="5">
        <v>2</v>
      </c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14"/>
      <c r="S17" s="5"/>
      <c r="T17" s="5">
        <v>2</v>
      </c>
      <c r="U17" s="5">
        <v>2</v>
      </c>
      <c r="V17" s="67"/>
      <c r="W17" s="25">
        <f>SUM(E17:R17)</f>
        <v>32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91"/>
      <c r="AJ17" s="13"/>
      <c r="AK17" s="13"/>
      <c r="AL17" s="13"/>
      <c r="AM17" s="32"/>
      <c r="AN17" s="32"/>
      <c r="AO17" s="32"/>
      <c r="AP17" s="32"/>
      <c r="AQ17" s="13"/>
      <c r="AR17" s="13"/>
      <c r="AS17" s="13"/>
      <c r="AT17" s="13"/>
      <c r="AU17" s="13"/>
      <c r="AV17" s="13"/>
      <c r="AW17" s="14"/>
      <c r="AX17" s="25"/>
      <c r="AY17" s="25"/>
      <c r="AZ17" s="25"/>
      <c r="BA17" s="25"/>
      <c r="BB17" s="25"/>
      <c r="BC17" s="25"/>
      <c r="BD17" s="25"/>
      <c r="BE17" s="25"/>
      <c r="BF17" s="14"/>
      <c r="BG17" s="13"/>
      <c r="BH17" s="39"/>
    </row>
    <row r="18" spans="1:60" ht="16.5" customHeight="1">
      <c r="A18" s="203"/>
      <c r="B18" s="198"/>
      <c r="C18" s="200"/>
      <c r="D18" s="198"/>
      <c r="E18" s="6">
        <v>1</v>
      </c>
      <c r="F18" s="6">
        <f>F17/2</f>
        <v>2</v>
      </c>
      <c r="G18" s="6">
        <f aca="true" t="shared" si="1" ref="G18:Q18">G17/2</f>
        <v>1</v>
      </c>
      <c r="H18" s="6">
        <f t="shared" si="1"/>
        <v>2</v>
      </c>
      <c r="I18" s="6">
        <f t="shared" si="1"/>
        <v>1</v>
      </c>
      <c r="J18" s="6">
        <f t="shared" si="1"/>
        <v>2</v>
      </c>
      <c r="K18" s="6">
        <f t="shared" si="1"/>
        <v>1</v>
      </c>
      <c r="L18" s="6">
        <f t="shared" si="1"/>
        <v>1</v>
      </c>
      <c r="M18" s="6">
        <f t="shared" si="1"/>
        <v>1</v>
      </c>
      <c r="N18" s="6">
        <f t="shared" si="1"/>
        <v>1</v>
      </c>
      <c r="O18" s="6">
        <f t="shared" si="1"/>
        <v>1</v>
      </c>
      <c r="P18" s="6">
        <f t="shared" si="1"/>
        <v>1</v>
      </c>
      <c r="Q18" s="6">
        <f t="shared" si="1"/>
        <v>1</v>
      </c>
      <c r="R18" s="13"/>
      <c r="S18" s="9"/>
      <c r="T18" s="5"/>
      <c r="U18" s="14"/>
      <c r="V18" s="67"/>
      <c r="W18" s="25">
        <f>SUM(E18:R18)</f>
        <v>16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91"/>
      <c r="AJ18" s="14"/>
      <c r="AK18" s="14"/>
      <c r="AL18" s="14"/>
      <c r="AM18" s="32"/>
      <c r="AN18" s="32"/>
      <c r="AO18" s="32"/>
      <c r="AP18" s="32"/>
      <c r="AQ18" s="13"/>
      <c r="AR18" s="13"/>
      <c r="AS18" s="13"/>
      <c r="AT18" s="13"/>
      <c r="AU18" s="13"/>
      <c r="AV18" s="13"/>
      <c r="AW18" s="14"/>
      <c r="AX18" s="25"/>
      <c r="AY18" s="25"/>
      <c r="AZ18" s="25"/>
      <c r="BA18" s="25"/>
      <c r="BB18" s="25"/>
      <c r="BC18" s="25"/>
      <c r="BD18" s="25"/>
      <c r="BE18" s="25"/>
      <c r="BF18" s="14"/>
      <c r="BG18" s="14"/>
      <c r="BH18" s="39"/>
    </row>
    <row r="19" spans="1:60" ht="17.25" customHeight="1">
      <c r="A19" s="203"/>
      <c r="B19" s="197"/>
      <c r="C19" s="223" t="s">
        <v>38</v>
      </c>
      <c r="D19" s="19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4"/>
      <c r="S19" s="5"/>
      <c r="T19" s="5"/>
      <c r="U19" s="14"/>
      <c r="V19" s="67"/>
      <c r="W19" s="25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91"/>
      <c r="AJ19" s="14"/>
      <c r="AK19" s="14"/>
      <c r="AL19" s="14"/>
      <c r="AM19" s="32"/>
      <c r="AN19" s="32"/>
      <c r="AO19" s="32"/>
      <c r="AP19" s="32"/>
      <c r="AQ19" s="13"/>
      <c r="AR19" s="13"/>
      <c r="AS19" s="13"/>
      <c r="AT19" s="13"/>
      <c r="AU19" s="13"/>
      <c r="AV19" s="13"/>
      <c r="AW19" s="14"/>
      <c r="AX19" s="25"/>
      <c r="AY19" s="25"/>
      <c r="AZ19" s="25"/>
      <c r="BA19" s="25"/>
      <c r="BB19" s="25"/>
      <c r="BC19" s="25"/>
      <c r="BD19" s="25"/>
      <c r="BE19" s="25"/>
      <c r="BF19" s="14"/>
      <c r="BG19" s="14"/>
      <c r="BH19" s="39"/>
    </row>
    <row r="20" spans="1:60" ht="16.5" customHeight="1">
      <c r="A20" s="203"/>
      <c r="B20" s="198"/>
      <c r="C20" s="224"/>
      <c r="D20" s="19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4"/>
      <c r="S20" s="5"/>
      <c r="T20" s="5"/>
      <c r="U20" s="13"/>
      <c r="V20" s="67"/>
      <c r="W20" s="25"/>
      <c r="X20" s="14"/>
      <c r="Y20" s="13"/>
      <c r="Z20" s="14"/>
      <c r="AA20" s="14"/>
      <c r="AB20" s="14"/>
      <c r="AC20" s="14"/>
      <c r="AD20" s="14"/>
      <c r="AE20" s="14"/>
      <c r="AF20" s="14"/>
      <c r="AG20" s="14"/>
      <c r="AH20" s="14"/>
      <c r="AI20" s="191"/>
      <c r="AJ20" s="14"/>
      <c r="AK20" s="14"/>
      <c r="AL20" s="14"/>
      <c r="AM20" s="32"/>
      <c r="AN20" s="32"/>
      <c r="AO20" s="32"/>
      <c r="AP20" s="32"/>
      <c r="AQ20" s="13"/>
      <c r="AR20" s="13"/>
      <c r="AS20" s="13"/>
      <c r="AT20" s="13"/>
      <c r="AU20" s="13"/>
      <c r="AV20" s="13"/>
      <c r="AW20" s="14"/>
      <c r="AX20" s="25"/>
      <c r="AY20" s="25"/>
      <c r="AZ20" s="25"/>
      <c r="BA20" s="25"/>
      <c r="BB20" s="25"/>
      <c r="BC20" s="25"/>
      <c r="BD20" s="25"/>
      <c r="BE20" s="25"/>
      <c r="BF20" s="14"/>
      <c r="BG20" s="13"/>
      <c r="BH20" s="39"/>
    </row>
    <row r="21" spans="1:60" ht="18.75" customHeight="1">
      <c r="A21" s="203"/>
      <c r="B21" s="197" t="s">
        <v>128</v>
      </c>
      <c r="C21" s="199" t="s">
        <v>127</v>
      </c>
      <c r="D21" s="197" t="s">
        <v>136</v>
      </c>
      <c r="E21" s="5"/>
      <c r="F21" s="5"/>
      <c r="G21" s="5"/>
      <c r="H21" s="5">
        <v>6</v>
      </c>
      <c r="I21" s="5">
        <v>6</v>
      </c>
      <c r="J21" s="5">
        <v>6</v>
      </c>
      <c r="K21" s="5">
        <v>4</v>
      </c>
      <c r="L21" s="5">
        <v>2</v>
      </c>
      <c r="M21" s="5">
        <v>4</v>
      </c>
      <c r="N21" s="5">
        <v>4</v>
      </c>
      <c r="O21" s="5">
        <v>6</v>
      </c>
      <c r="P21" s="5">
        <v>4</v>
      </c>
      <c r="Q21" s="5">
        <v>6</v>
      </c>
      <c r="R21" s="14"/>
      <c r="S21" s="5"/>
      <c r="T21" s="5">
        <v>4</v>
      </c>
      <c r="U21" s="5">
        <v>4</v>
      </c>
      <c r="V21" s="67"/>
      <c r="W21" s="25">
        <f>SUM(H21:U21)</f>
        <v>56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91"/>
      <c r="AJ21" s="14"/>
      <c r="AK21" s="14"/>
      <c r="AL21" s="14"/>
      <c r="AM21" s="32"/>
      <c r="AN21" s="32"/>
      <c r="AO21" s="32"/>
      <c r="AP21" s="32"/>
      <c r="AQ21" s="13"/>
      <c r="AR21" s="13"/>
      <c r="AS21" s="13"/>
      <c r="AT21" s="13"/>
      <c r="AU21" s="13"/>
      <c r="AV21" s="13"/>
      <c r="AW21" s="16">
        <f>SUM(X21:AL21)</f>
        <v>0</v>
      </c>
      <c r="AX21" s="25"/>
      <c r="AY21" s="25"/>
      <c r="AZ21" s="25"/>
      <c r="BA21" s="25"/>
      <c r="BB21" s="25"/>
      <c r="BC21" s="25"/>
      <c r="BD21" s="25"/>
      <c r="BE21" s="25"/>
      <c r="BF21" s="14"/>
      <c r="BG21" s="13"/>
      <c r="BH21" s="39"/>
    </row>
    <row r="22" spans="1:60" ht="19.5" customHeight="1">
      <c r="A22" s="203"/>
      <c r="B22" s="198"/>
      <c r="C22" s="200"/>
      <c r="D22" s="198"/>
      <c r="E22" s="5"/>
      <c r="F22" s="5"/>
      <c r="G22" s="5"/>
      <c r="H22" s="5"/>
      <c r="I22" s="5"/>
      <c r="J22" s="5"/>
      <c r="K22" s="5"/>
      <c r="L22" s="5">
        <v>2</v>
      </c>
      <c r="M22" s="5">
        <v>2</v>
      </c>
      <c r="N22" s="5">
        <v>2</v>
      </c>
      <c r="O22" s="5">
        <v>3</v>
      </c>
      <c r="P22" s="5">
        <v>2</v>
      </c>
      <c r="Q22" s="5">
        <v>3</v>
      </c>
      <c r="R22" s="14"/>
      <c r="S22" s="5"/>
      <c r="T22" s="5">
        <v>2</v>
      </c>
      <c r="U22" s="14">
        <v>2</v>
      </c>
      <c r="V22" s="67"/>
      <c r="W22" s="25">
        <f>SUM(L22:U22)</f>
        <v>18</v>
      </c>
      <c r="X22" s="13">
        <f>X21/2</f>
        <v>0</v>
      </c>
      <c r="Y22" s="13">
        <f aca="true" t="shared" si="2" ref="Y22:AK22">Y21/2</f>
        <v>0</v>
      </c>
      <c r="Z22" s="13">
        <f t="shared" si="2"/>
        <v>0</v>
      </c>
      <c r="AA22" s="13">
        <f t="shared" si="2"/>
        <v>0</v>
      </c>
      <c r="AB22" s="13">
        <f t="shared" si="2"/>
        <v>0</v>
      </c>
      <c r="AC22" s="13">
        <f t="shared" si="2"/>
        <v>0</v>
      </c>
      <c r="AD22" s="13">
        <f t="shared" si="2"/>
        <v>0</v>
      </c>
      <c r="AE22" s="13">
        <f t="shared" si="2"/>
        <v>0</v>
      </c>
      <c r="AF22" s="13">
        <f t="shared" si="2"/>
        <v>0</v>
      </c>
      <c r="AG22" s="13">
        <f t="shared" si="2"/>
        <v>0</v>
      </c>
      <c r="AH22" s="13">
        <f t="shared" si="2"/>
        <v>0</v>
      </c>
      <c r="AI22" s="191"/>
      <c r="AJ22" s="13">
        <f t="shared" si="2"/>
        <v>0</v>
      </c>
      <c r="AK22" s="13">
        <f t="shared" si="2"/>
        <v>0</v>
      </c>
      <c r="AL22" s="13"/>
      <c r="AM22" s="32"/>
      <c r="AN22" s="32"/>
      <c r="AO22" s="32"/>
      <c r="AP22" s="32"/>
      <c r="AQ22" s="13"/>
      <c r="AR22" s="13"/>
      <c r="AS22" s="13"/>
      <c r="AT22" s="13"/>
      <c r="AU22" s="13"/>
      <c r="AV22" s="13"/>
      <c r="AW22" s="16">
        <f>SUM(X22:AL22)</f>
        <v>0</v>
      </c>
      <c r="AX22" s="25"/>
      <c r="AY22" s="25"/>
      <c r="AZ22" s="25"/>
      <c r="BA22" s="25"/>
      <c r="BB22" s="25"/>
      <c r="BC22" s="25"/>
      <c r="BD22" s="25"/>
      <c r="BE22" s="25"/>
      <c r="BF22" s="14"/>
      <c r="BG22" s="13"/>
      <c r="BH22" s="39"/>
    </row>
    <row r="23" spans="1:60" ht="19.5" customHeight="1">
      <c r="A23" s="203"/>
      <c r="B23" s="197" t="s">
        <v>60</v>
      </c>
      <c r="C23" s="199" t="s">
        <v>39</v>
      </c>
      <c r="D23" s="197" t="s">
        <v>54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4"/>
      <c r="S23" s="5"/>
      <c r="T23" s="5"/>
      <c r="U23" s="14"/>
      <c r="V23" s="67"/>
      <c r="W23" s="25"/>
      <c r="X23" s="14">
        <v>8</v>
      </c>
      <c r="Y23" s="14">
        <v>6</v>
      </c>
      <c r="Z23" s="14">
        <v>4</v>
      </c>
      <c r="AA23" s="14">
        <v>6</v>
      </c>
      <c r="AB23" s="14">
        <v>6</v>
      </c>
      <c r="AC23" s="14">
        <v>6</v>
      </c>
      <c r="AD23" s="14">
        <v>4</v>
      </c>
      <c r="AE23" s="14">
        <v>6</v>
      </c>
      <c r="AF23" s="14">
        <v>4</v>
      </c>
      <c r="AG23" s="14">
        <v>6</v>
      </c>
      <c r="AH23" s="14">
        <v>6</v>
      </c>
      <c r="AI23" s="191"/>
      <c r="AJ23" s="14">
        <v>6</v>
      </c>
      <c r="AK23" s="32"/>
      <c r="AL23" s="32"/>
      <c r="AM23" s="32"/>
      <c r="AN23" s="32"/>
      <c r="AO23" s="32"/>
      <c r="AP23" s="32"/>
      <c r="AQ23" s="13"/>
      <c r="AR23" s="13"/>
      <c r="AS23" s="13"/>
      <c r="AT23" s="13"/>
      <c r="AU23" s="13"/>
      <c r="AV23" s="13"/>
      <c r="AW23" s="16">
        <f>SUM(X23:AL23)</f>
        <v>68</v>
      </c>
      <c r="AX23" s="25"/>
      <c r="AY23" s="25"/>
      <c r="AZ23" s="25"/>
      <c r="BA23" s="25"/>
      <c r="BB23" s="25"/>
      <c r="BC23" s="25"/>
      <c r="BD23" s="25"/>
      <c r="BE23" s="25"/>
      <c r="BF23" s="14"/>
      <c r="BG23" s="13"/>
      <c r="BH23" s="39"/>
    </row>
    <row r="24" spans="1:60" ht="19.5" customHeight="1">
      <c r="A24" s="203"/>
      <c r="B24" s="198"/>
      <c r="C24" s="200"/>
      <c r="D24" s="19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4"/>
      <c r="S24" s="5"/>
      <c r="T24" s="5"/>
      <c r="U24" s="14"/>
      <c r="V24" s="67"/>
      <c r="W24" s="25"/>
      <c r="X24" s="13">
        <v>4</v>
      </c>
      <c r="Y24" s="13">
        <f>Y23/2</f>
        <v>3</v>
      </c>
      <c r="Z24" s="13">
        <f aca="true" t="shared" si="3" ref="Z24:AJ24">Z23/2</f>
        <v>2</v>
      </c>
      <c r="AA24" s="13">
        <f t="shared" si="3"/>
        <v>3</v>
      </c>
      <c r="AB24" s="13">
        <f t="shared" si="3"/>
        <v>3</v>
      </c>
      <c r="AC24" s="13">
        <f t="shared" si="3"/>
        <v>3</v>
      </c>
      <c r="AD24" s="13">
        <f t="shared" si="3"/>
        <v>2</v>
      </c>
      <c r="AE24" s="13">
        <f t="shared" si="3"/>
        <v>3</v>
      </c>
      <c r="AF24" s="13">
        <f t="shared" si="3"/>
        <v>2</v>
      </c>
      <c r="AG24" s="13">
        <f t="shared" si="3"/>
        <v>3</v>
      </c>
      <c r="AH24" s="13">
        <f t="shared" si="3"/>
        <v>3</v>
      </c>
      <c r="AI24" s="191"/>
      <c r="AJ24" s="13">
        <f t="shared" si="3"/>
        <v>3</v>
      </c>
      <c r="AK24" s="13"/>
      <c r="AL24" s="13"/>
      <c r="AM24" s="32"/>
      <c r="AN24" s="32"/>
      <c r="AO24" s="32"/>
      <c r="AP24" s="32"/>
      <c r="AQ24" s="13"/>
      <c r="AR24" s="13"/>
      <c r="AS24" s="13"/>
      <c r="AT24" s="13"/>
      <c r="AU24" s="13"/>
      <c r="AV24" s="13"/>
      <c r="AW24" s="16">
        <f>SUM(X24:AL24)</f>
        <v>34</v>
      </c>
      <c r="AX24" s="25"/>
      <c r="AY24" s="25"/>
      <c r="AZ24" s="25"/>
      <c r="BA24" s="25"/>
      <c r="BB24" s="25"/>
      <c r="BC24" s="25"/>
      <c r="BD24" s="25"/>
      <c r="BE24" s="25"/>
      <c r="BF24" s="14"/>
      <c r="BG24" s="13"/>
      <c r="BH24" s="39"/>
    </row>
    <row r="25" spans="1:60" ht="18" customHeight="1">
      <c r="A25" s="203"/>
      <c r="B25" s="206" t="s">
        <v>26</v>
      </c>
      <c r="C25" s="204" t="s">
        <v>30</v>
      </c>
      <c r="D25" s="19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4"/>
      <c r="S25" s="5"/>
      <c r="T25" s="5"/>
      <c r="U25" s="5"/>
      <c r="V25" s="67"/>
      <c r="W25" s="25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91"/>
      <c r="AJ25" s="14"/>
      <c r="AK25" s="14"/>
      <c r="AL25" s="14"/>
      <c r="AM25" s="32"/>
      <c r="AN25" s="32"/>
      <c r="AO25" s="32"/>
      <c r="AP25" s="32"/>
      <c r="AQ25" s="13"/>
      <c r="AR25" s="13"/>
      <c r="AS25" s="13"/>
      <c r="AT25" s="13"/>
      <c r="AU25" s="13"/>
      <c r="AV25" s="13"/>
      <c r="AW25" s="188" t="s">
        <v>40</v>
      </c>
      <c r="AX25" s="25"/>
      <c r="AY25" s="25"/>
      <c r="AZ25" s="25"/>
      <c r="BA25" s="25"/>
      <c r="BB25" s="25"/>
      <c r="BC25" s="25"/>
      <c r="BD25" s="25"/>
      <c r="BE25" s="25"/>
      <c r="BF25" s="14"/>
      <c r="BG25" s="14"/>
      <c r="BH25" s="39"/>
    </row>
    <row r="26" spans="1:60" ht="21.75" customHeight="1">
      <c r="A26" s="203"/>
      <c r="B26" s="207"/>
      <c r="C26" s="205"/>
      <c r="D26" s="198"/>
      <c r="E26" s="5"/>
      <c r="F26" s="5"/>
      <c r="G26" s="5"/>
      <c r="H26" s="5"/>
      <c r="I26" s="5"/>
      <c r="J26" s="5"/>
      <c r="K26" s="5"/>
      <c r="L26" s="5"/>
      <c r="M26" s="14"/>
      <c r="N26" s="14"/>
      <c r="O26" s="14"/>
      <c r="P26" s="14"/>
      <c r="Q26" s="14"/>
      <c r="R26" s="14"/>
      <c r="S26" s="14"/>
      <c r="T26" s="14"/>
      <c r="U26" s="13"/>
      <c r="V26" s="67"/>
      <c r="W26" s="25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91"/>
      <c r="AJ26" s="13"/>
      <c r="AK26" s="13"/>
      <c r="AL26" s="13"/>
      <c r="AM26" s="32"/>
      <c r="AN26" s="32"/>
      <c r="AO26" s="32"/>
      <c r="AP26" s="32"/>
      <c r="AQ26" s="13"/>
      <c r="AR26" s="13"/>
      <c r="AS26" s="13"/>
      <c r="AT26" s="13"/>
      <c r="AU26" s="13"/>
      <c r="AV26" s="13"/>
      <c r="AW26" s="189"/>
      <c r="AX26" s="25"/>
      <c r="AY26" s="25"/>
      <c r="AZ26" s="25"/>
      <c r="BA26" s="25"/>
      <c r="BB26" s="25"/>
      <c r="BC26" s="25"/>
      <c r="BD26" s="25"/>
      <c r="BE26" s="25"/>
      <c r="BF26" s="14"/>
      <c r="BG26" s="13"/>
      <c r="BH26" s="39"/>
    </row>
    <row r="27" spans="1:60" ht="19.5" customHeight="1">
      <c r="A27" s="203"/>
      <c r="B27" s="197" t="s">
        <v>43</v>
      </c>
      <c r="C27" s="199" t="s">
        <v>71</v>
      </c>
      <c r="D27" s="197" t="s">
        <v>153</v>
      </c>
      <c r="E27" s="14">
        <v>20</v>
      </c>
      <c r="F27" s="5">
        <v>20</v>
      </c>
      <c r="G27" s="5">
        <v>24</v>
      </c>
      <c r="H27" s="5">
        <v>16</v>
      </c>
      <c r="I27" s="5">
        <v>18</v>
      </c>
      <c r="J27" s="5">
        <v>16</v>
      </c>
      <c r="K27" s="5">
        <v>20</v>
      </c>
      <c r="L27" s="5">
        <v>16</v>
      </c>
      <c r="M27" s="5">
        <v>4</v>
      </c>
      <c r="N27" s="5">
        <v>2</v>
      </c>
      <c r="O27" s="5">
        <v>2</v>
      </c>
      <c r="P27" s="5">
        <v>4</v>
      </c>
      <c r="Q27" s="5">
        <v>2</v>
      </c>
      <c r="R27" s="14"/>
      <c r="S27" s="5"/>
      <c r="T27" s="5"/>
      <c r="U27" s="5"/>
      <c r="V27" s="67"/>
      <c r="W27" s="25">
        <f>SUM(E27:R27)</f>
        <v>164</v>
      </c>
      <c r="X27" s="14">
        <v>2</v>
      </c>
      <c r="Y27" s="14">
        <v>2</v>
      </c>
      <c r="Z27" s="14">
        <v>2</v>
      </c>
      <c r="AA27" s="14">
        <v>2</v>
      </c>
      <c r="AB27" s="14">
        <v>2</v>
      </c>
      <c r="AC27" s="14">
        <v>2</v>
      </c>
      <c r="AD27" s="14"/>
      <c r="AE27" s="14">
        <v>2</v>
      </c>
      <c r="AF27" s="14">
        <v>2</v>
      </c>
      <c r="AG27" s="14">
        <v>2</v>
      </c>
      <c r="AH27" s="14"/>
      <c r="AI27" s="191"/>
      <c r="AJ27" s="14"/>
      <c r="AK27" s="32"/>
      <c r="AL27" s="32"/>
      <c r="AM27" s="32"/>
      <c r="AN27" s="32"/>
      <c r="AO27" s="32"/>
      <c r="AP27" s="32"/>
      <c r="AQ27" s="13"/>
      <c r="AR27" s="13"/>
      <c r="AS27" s="13"/>
      <c r="AT27" s="13"/>
      <c r="AU27" s="13"/>
      <c r="AV27" s="13"/>
      <c r="AW27" s="16">
        <v>90</v>
      </c>
      <c r="AX27" s="25"/>
      <c r="AY27" s="25"/>
      <c r="AZ27" s="25"/>
      <c r="BA27" s="25"/>
      <c r="BB27" s="25"/>
      <c r="BC27" s="25"/>
      <c r="BD27" s="25"/>
      <c r="BE27" s="25"/>
      <c r="BF27" s="14"/>
      <c r="BG27" s="14"/>
      <c r="BH27" s="39"/>
    </row>
    <row r="28" spans="1:60" ht="26.25" customHeight="1">
      <c r="A28" s="203"/>
      <c r="B28" s="198"/>
      <c r="C28" s="200"/>
      <c r="D28" s="198"/>
      <c r="E28" s="13">
        <f>E27/2</f>
        <v>10</v>
      </c>
      <c r="F28" s="6">
        <f>F27/2</f>
        <v>10</v>
      </c>
      <c r="G28" s="6">
        <f aca="true" t="shared" si="4" ref="G28:Q28">G27/2</f>
        <v>12</v>
      </c>
      <c r="H28" s="6">
        <f t="shared" si="4"/>
        <v>8</v>
      </c>
      <c r="I28" s="6">
        <f t="shared" si="4"/>
        <v>9</v>
      </c>
      <c r="J28" s="6">
        <f t="shared" si="4"/>
        <v>8</v>
      </c>
      <c r="K28" s="6">
        <f t="shared" si="4"/>
        <v>10</v>
      </c>
      <c r="L28" s="6">
        <f t="shared" si="4"/>
        <v>8</v>
      </c>
      <c r="M28" s="6">
        <f t="shared" si="4"/>
        <v>2</v>
      </c>
      <c r="N28" s="6">
        <f t="shared" si="4"/>
        <v>1</v>
      </c>
      <c r="O28" s="6">
        <f t="shared" si="4"/>
        <v>1</v>
      </c>
      <c r="P28" s="6">
        <f t="shared" si="4"/>
        <v>2</v>
      </c>
      <c r="Q28" s="6">
        <f t="shared" si="4"/>
        <v>1</v>
      </c>
      <c r="R28" s="13"/>
      <c r="S28" s="14"/>
      <c r="T28" s="14"/>
      <c r="U28" s="13"/>
      <c r="V28" s="67"/>
      <c r="W28" s="25">
        <f>SUM(E28:R28)</f>
        <v>82</v>
      </c>
      <c r="X28" s="13">
        <f>X27/2</f>
        <v>1</v>
      </c>
      <c r="Y28" s="13">
        <f>Y27/2</f>
        <v>1</v>
      </c>
      <c r="Z28" s="13">
        <f aca="true" t="shared" si="5" ref="Z28:AH28">Z27/2</f>
        <v>1</v>
      </c>
      <c r="AA28" s="13">
        <f t="shared" si="5"/>
        <v>1</v>
      </c>
      <c r="AB28" s="13">
        <f t="shared" si="5"/>
        <v>1</v>
      </c>
      <c r="AC28" s="13">
        <f t="shared" si="5"/>
        <v>1</v>
      </c>
      <c r="AD28" s="13"/>
      <c r="AE28" s="13">
        <f t="shared" si="5"/>
        <v>1</v>
      </c>
      <c r="AF28" s="13">
        <f t="shared" si="5"/>
        <v>1</v>
      </c>
      <c r="AG28" s="13">
        <f t="shared" si="5"/>
        <v>1</v>
      </c>
      <c r="AH28" s="13">
        <f t="shared" si="5"/>
        <v>0</v>
      </c>
      <c r="AI28" s="191"/>
      <c r="AJ28" s="13"/>
      <c r="AK28" s="13"/>
      <c r="AL28" s="13"/>
      <c r="AM28" s="32"/>
      <c r="AN28" s="32"/>
      <c r="AO28" s="32"/>
      <c r="AP28" s="32"/>
      <c r="AQ28" s="13"/>
      <c r="AR28" s="13"/>
      <c r="AS28" s="13"/>
      <c r="AT28" s="13"/>
      <c r="AU28" s="13"/>
      <c r="AV28" s="13"/>
      <c r="AW28" s="16">
        <f>SUM(X28:AL28)</f>
        <v>9</v>
      </c>
      <c r="AX28" s="25"/>
      <c r="AY28" s="25"/>
      <c r="AZ28" s="25"/>
      <c r="BA28" s="25"/>
      <c r="BB28" s="25"/>
      <c r="BC28" s="25"/>
      <c r="BD28" s="25"/>
      <c r="BE28" s="25"/>
      <c r="BF28" s="14"/>
      <c r="BG28" s="13"/>
      <c r="BH28" s="39"/>
    </row>
    <row r="29" spans="1:60" ht="19.5" customHeight="1">
      <c r="A29" s="203"/>
      <c r="B29" s="211" t="s">
        <v>44</v>
      </c>
      <c r="C29" s="230" t="s">
        <v>34</v>
      </c>
      <c r="D29" s="197" t="s">
        <v>154</v>
      </c>
      <c r="E29" s="14"/>
      <c r="F29" s="5"/>
      <c r="G29" s="5"/>
      <c r="H29" s="5"/>
      <c r="I29" s="5"/>
      <c r="J29" s="5"/>
      <c r="K29" s="5"/>
      <c r="L29" s="5"/>
      <c r="M29" s="5">
        <v>22</v>
      </c>
      <c r="N29" s="5">
        <v>24</v>
      </c>
      <c r="O29" s="5">
        <v>22</v>
      </c>
      <c r="P29" s="5">
        <v>20</v>
      </c>
      <c r="Q29" s="5">
        <v>20</v>
      </c>
      <c r="R29" s="14"/>
      <c r="S29" s="14"/>
      <c r="T29" s="14">
        <v>28</v>
      </c>
      <c r="U29" s="13">
        <v>28</v>
      </c>
      <c r="V29" s="67"/>
      <c r="W29" s="25">
        <f>SUM(M29:U29)</f>
        <v>164</v>
      </c>
      <c r="X29" s="14">
        <v>16</v>
      </c>
      <c r="Y29" s="14">
        <v>18</v>
      </c>
      <c r="Z29" s="14">
        <v>18</v>
      </c>
      <c r="AA29" s="14">
        <v>16</v>
      </c>
      <c r="AB29" s="14">
        <v>14</v>
      </c>
      <c r="AC29" s="14">
        <v>20</v>
      </c>
      <c r="AD29" s="14">
        <v>24</v>
      </c>
      <c r="AE29" s="14">
        <v>18</v>
      </c>
      <c r="AF29" s="14">
        <v>18</v>
      </c>
      <c r="AG29" s="14">
        <v>18</v>
      </c>
      <c r="AH29" s="14">
        <v>16</v>
      </c>
      <c r="AI29" s="191"/>
      <c r="AJ29" s="14"/>
      <c r="AK29" s="14"/>
      <c r="AL29" s="32"/>
      <c r="AM29" s="32"/>
      <c r="AN29" s="32"/>
      <c r="AO29" s="32"/>
      <c r="AP29" s="32"/>
      <c r="AQ29" s="13"/>
      <c r="AR29" s="13"/>
      <c r="AS29" s="13"/>
      <c r="AT29" s="13"/>
      <c r="AU29" s="13"/>
      <c r="AV29" s="13"/>
      <c r="AW29" s="16">
        <f>SUM(X29:AL29)</f>
        <v>196</v>
      </c>
      <c r="AX29" s="25"/>
      <c r="AY29" s="25"/>
      <c r="AZ29" s="25"/>
      <c r="BA29" s="25"/>
      <c r="BB29" s="25"/>
      <c r="BC29" s="25"/>
      <c r="BD29" s="25"/>
      <c r="BE29" s="25"/>
      <c r="BF29" s="14"/>
      <c r="BG29" s="13"/>
      <c r="BH29" s="39"/>
    </row>
    <row r="30" spans="1:60" ht="20.25" customHeight="1">
      <c r="A30" s="203"/>
      <c r="B30" s="229"/>
      <c r="C30" s="231"/>
      <c r="D30" s="198"/>
      <c r="E30" s="13">
        <f>E29/2</f>
        <v>0</v>
      </c>
      <c r="F30" s="13">
        <f>F29/2</f>
        <v>0</v>
      </c>
      <c r="G30" s="13">
        <f aca="true" t="shared" si="6" ref="G30:Q30">G29/2</f>
        <v>0</v>
      </c>
      <c r="H30" s="13">
        <f t="shared" si="6"/>
        <v>0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 t="shared" si="6"/>
        <v>0</v>
      </c>
      <c r="M30" s="13">
        <f t="shared" si="6"/>
        <v>11</v>
      </c>
      <c r="N30" s="13">
        <f t="shared" si="6"/>
        <v>12</v>
      </c>
      <c r="O30" s="13">
        <f t="shared" si="6"/>
        <v>11</v>
      </c>
      <c r="P30" s="13">
        <f t="shared" si="6"/>
        <v>10</v>
      </c>
      <c r="Q30" s="13">
        <f t="shared" si="6"/>
        <v>10</v>
      </c>
      <c r="R30" s="13"/>
      <c r="S30" s="14"/>
      <c r="T30" s="14">
        <v>14</v>
      </c>
      <c r="U30" s="14">
        <v>14</v>
      </c>
      <c r="V30" s="67"/>
      <c r="W30" s="25">
        <f>SUM(M30:U30)</f>
        <v>82</v>
      </c>
      <c r="X30" s="13">
        <v>8</v>
      </c>
      <c r="Y30" s="13">
        <v>9</v>
      </c>
      <c r="Z30" s="13">
        <v>9</v>
      </c>
      <c r="AA30" s="13">
        <v>8</v>
      </c>
      <c r="AB30" s="13">
        <v>7</v>
      </c>
      <c r="AC30" s="13">
        <v>10</v>
      </c>
      <c r="AD30" s="13">
        <v>12</v>
      </c>
      <c r="AE30" s="13">
        <v>9</v>
      </c>
      <c r="AF30" s="13">
        <v>9</v>
      </c>
      <c r="AG30" s="13">
        <v>9</v>
      </c>
      <c r="AH30" s="13">
        <f>AH29/2</f>
        <v>8</v>
      </c>
      <c r="AI30" s="191"/>
      <c r="AJ30" s="13"/>
      <c r="AK30" s="13"/>
      <c r="AL30" s="13"/>
      <c r="AM30" s="32"/>
      <c r="AN30" s="32"/>
      <c r="AO30" s="32"/>
      <c r="AP30" s="32"/>
      <c r="AQ30" s="13"/>
      <c r="AR30" s="13"/>
      <c r="AS30" s="13"/>
      <c r="AT30" s="13"/>
      <c r="AU30" s="13"/>
      <c r="AV30" s="13"/>
      <c r="AW30" s="16">
        <f>SUM(X30:AL30)</f>
        <v>98</v>
      </c>
      <c r="AX30" s="25"/>
      <c r="AY30" s="25"/>
      <c r="AZ30" s="25"/>
      <c r="BA30" s="25"/>
      <c r="BB30" s="25"/>
      <c r="BC30" s="25"/>
      <c r="BD30" s="25"/>
      <c r="BE30" s="25"/>
      <c r="BF30" s="14"/>
      <c r="BG30" s="13"/>
      <c r="BH30" s="39"/>
    </row>
    <row r="31" spans="1:60" ht="30.75" customHeight="1">
      <c r="A31" s="203"/>
      <c r="B31" s="14" t="s">
        <v>129</v>
      </c>
      <c r="C31" s="109" t="s">
        <v>135</v>
      </c>
      <c r="D31" s="101" t="s">
        <v>45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3"/>
      <c r="R31" s="127"/>
      <c r="S31" s="128"/>
      <c r="T31" s="14"/>
      <c r="U31" s="14"/>
      <c r="V31" s="67"/>
      <c r="W31" s="25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>
        <v>18</v>
      </c>
      <c r="AI31" s="191"/>
      <c r="AJ31" s="14">
        <v>36</v>
      </c>
      <c r="AK31" s="14">
        <v>18</v>
      </c>
      <c r="AL31" s="14"/>
      <c r="AM31" s="32"/>
      <c r="AN31" s="32"/>
      <c r="AO31" s="32"/>
      <c r="AP31" s="32"/>
      <c r="AQ31" s="14"/>
      <c r="AR31" s="14"/>
      <c r="AS31" s="14"/>
      <c r="AT31" s="13"/>
      <c r="AU31" s="13"/>
      <c r="AV31" s="13"/>
      <c r="AW31" s="14"/>
      <c r="AX31" s="25"/>
      <c r="AY31" s="25"/>
      <c r="AZ31" s="25"/>
      <c r="BA31" s="25"/>
      <c r="BB31" s="25"/>
      <c r="BC31" s="25"/>
      <c r="BD31" s="25"/>
      <c r="BE31" s="25"/>
      <c r="BF31" s="14"/>
      <c r="BG31" s="14"/>
      <c r="BH31" s="39"/>
    </row>
    <row r="32" spans="1:60" ht="33.75" customHeight="1">
      <c r="A32" s="203"/>
      <c r="B32" s="14" t="s">
        <v>130</v>
      </c>
      <c r="C32" s="109" t="s">
        <v>34</v>
      </c>
      <c r="D32" s="102" t="s">
        <v>133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3"/>
      <c r="R32" s="14"/>
      <c r="S32" s="14"/>
      <c r="T32" s="14"/>
      <c r="U32" s="14"/>
      <c r="V32" s="67"/>
      <c r="W32" s="25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91"/>
      <c r="AJ32" s="14"/>
      <c r="AK32" s="14">
        <v>18</v>
      </c>
      <c r="AL32" s="14">
        <v>36</v>
      </c>
      <c r="AM32" s="32">
        <v>36</v>
      </c>
      <c r="AN32" s="32">
        <v>36</v>
      </c>
      <c r="AO32" s="32">
        <v>36</v>
      </c>
      <c r="AP32" s="32">
        <v>18</v>
      </c>
      <c r="AQ32" s="14"/>
      <c r="AR32" s="14"/>
      <c r="AS32" s="14"/>
      <c r="AT32" s="13"/>
      <c r="AU32" s="13"/>
      <c r="AV32" s="13"/>
      <c r="AW32" s="14">
        <f>SUM(AL32:AP32)</f>
        <v>162</v>
      </c>
      <c r="AX32" s="25"/>
      <c r="AY32" s="25"/>
      <c r="AZ32" s="25"/>
      <c r="BA32" s="25"/>
      <c r="BB32" s="25"/>
      <c r="BC32" s="25"/>
      <c r="BD32" s="25"/>
      <c r="BE32" s="25"/>
      <c r="BF32" s="14"/>
      <c r="BG32" s="14"/>
      <c r="BH32" s="39"/>
    </row>
    <row r="33" spans="1:60" ht="17.25" customHeight="1">
      <c r="A33" s="203"/>
      <c r="B33" s="107" t="s">
        <v>49</v>
      </c>
      <c r="C33" s="108"/>
      <c r="D33" s="42" t="s">
        <v>55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3"/>
      <c r="V33" s="67"/>
      <c r="W33" s="25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91"/>
      <c r="AJ33" s="14"/>
      <c r="AK33" s="38"/>
      <c r="AL33" s="32"/>
      <c r="AM33" s="32"/>
      <c r="AN33" s="32"/>
      <c r="AO33" s="32"/>
      <c r="AP33" s="32">
        <v>18</v>
      </c>
      <c r="AQ33" s="14">
        <v>36</v>
      </c>
      <c r="AR33" s="14">
        <v>36</v>
      </c>
      <c r="AS33" s="14">
        <v>36</v>
      </c>
      <c r="AT33" s="14">
        <v>18</v>
      </c>
      <c r="AU33" s="14"/>
      <c r="AV33" s="14"/>
      <c r="AW33" s="14">
        <f>SUM(AQ33:AT33)</f>
        <v>126</v>
      </c>
      <c r="AX33" s="25"/>
      <c r="AY33" s="25"/>
      <c r="AZ33" s="25"/>
      <c r="BA33" s="25"/>
      <c r="BB33" s="25"/>
      <c r="BC33" s="25"/>
      <c r="BD33" s="25"/>
      <c r="BE33" s="25"/>
      <c r="BF33" s="14"/>
      <c r="BG33" s="14"/>
      <c r="BH33" s="39"/>
    </row>
    <row r="34" spans="1:60" ht="17.25" customHeight="1">
      <c r="A34" s="203"/>
      <c r="B34" s="227" t="s">
        <v>27</v>
      </c>
      <c r="C34" s="225" t="s">
        <v>32</v>
      </c>
      <c r="D34" s="21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67"/>
      <c r="W34" s="25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91"/>
      <c r="AJ34" s="14"/>
      <c r="AK34" s="14"/>
      <c r="AL34" s="14"/>
      <c r="AM34" s="32"/>
      <c r="AN34" s="32"/>
      <c r="AO34" s="32"/>
      <c r="AP34" s="32"/>
      <c r="AQ34" s="13"/>
      <c r="AR34" s="13"/>
      <c r="AS34" s="13"/>
      <c r="AT34" s="13"/>
      <c r="AU34" s="13"/>
      <c r="AV34" s="188" t="s">
        <v>40</v>
      </c>
      <c r="AW34" s="232"/>
      <c r="AX34" s="25"/>
      <c r="AY34" s="25"/>
      <c r="AZ34" s="25"/>
      <c r="BA34" s="25"/>
      <c r="BB34" s="25"/>
      <c r="BC34" s="25"/>
      <c r="BD34" s="25"/>
      <c r="BE34" s="25"/>
      <c r="BF34" s="14"/>
      <c r="BG34" s="14"/>
      <c r="BH34" s="39"/>
    </row>
    <row r="35" spans="1:60" ht="30.75" customHeight="1">
      <c r="A35" s="203"/>
      <c r="B35" s="228"/>
      <c r="C35" s="226"/>
      <c r="D35" s="2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4"/>
      <c r="T35" s="14"/>
      <c r="U35" s="14"/>
      <c r="V35" s="67"/>
      <c r="W35" s="25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91"/>
      <c r="AJ35" s="14"/>
      <c r="AK35" s="14"/>
      <c r="AL35" s="14"/>
      <c r="AM35" s="32"/>
      <c r="AN35" s="32"/>
      <c r="AO35" s="32"/>
      <c r="AP35" s="32"/>
      <c r="AQ35" s="13"/>
      <c r="AR35" s="13"/>
      <c r="AS35" s="13"/>
      <c r="AT35" s="13"/>
      <c r="AU35" s="13"/>
      <c r="AV35" s="189"/>
      <c r="AW35" s="233"/>
      <c r="AX35" s="25"/>
      <c r="AY35" s="25"/>
      <c r="AZ35" s="25"/>
      <c r="BA35" s="25"/>
      <c r="BB35" s="25"/>
      <c r="BC35" s="25"/>
      <c r="BD35" s="25"/>
      <c r="BE35" s="25"/>
      <c r="BF35" s="13"/>
      <c r="BG35" s="12"/>
      <c r="BH35" s="39"/>
    </row>
    <row r="36" spans="1:60" ht="18.75" customHeight="1">
      <c r="A36" s="203"/>
      <c r="B36" s="197" t="s">
        <v>52</v>
      </c>
      <c r="C36" s="218" t="s">
        <v>32</v>
      </c>
      <c r="D36" s="197" t="s">
        <v>146</v>
      </c>
      <c r="E36" s="14">
        <v>6</v>
      </c>
      <c r="F36" s="5">
        <v>4</v>
      </c>
      <c r="G36" s="5">
        <v>2</v>
      </c>
      <c r="H36" s="5">
        <v>2</v>
      </c>
      <c r="I36" s="5">
        <v>2</v>
      </c>
      <c r="J36" s="5">
        <v>2</v>
      </c>
      <c r="K36" s="5">
        <v>2</v>
      </c>
      <c r="L36" s="5"/>
      <c r="M36" s="5"/>
      <c r="N36" s="5"/>
      <c r="O36" s="5"/>
      <c r="P36" s="5"/>
      <c r="Q36" s="5"/>
      <c r="R36" s="14"/>
      <c r="S36" s="5"/>
      <c r="T36" s="5"/>
      <c r="U36" s="14"/>
      <c r="V36" s="67"/>
      <c r="W36" s="25">
        <f>SUM(E36:R36)</f>
        <v>20</v>
      </c>
      <c r="X36" s="14">
        <v>2</v>
      </c>
      <c r="Y36" s="14">
        <v>2</v>
      </c>
      <c r="Z36" s="14">
        <v>4</v>
      </c>
      <c r="AA36" s="14">
        <v>4</v>
      </c>
      <c r="AB36" s="14">
        <v>4</v>
      </c>
      <c r="AC36" s="14">
        <v>4</v>
      </c>
      <c r="AD36" s="14">
        <v>4</v>
      </c>
      <c r="AE36" s="14">
        <v>4</v>
      </c>
      <c r="AF36" s="14">
        <v>4</v>
      </c>
      <c r="AG36" s="14">
        <v>4</v>
      </c>
      <c r="AH36" s="14">
        <v>4</v>
      </c>
      <c r="AI36" s="191"/>
      <c r="AJ36" s="14">
        <v>4</v>
      </c>
      <c r="AK36" s="14">
        <v>4</v>
      </c>
      <c r="AL36" s="14"/>
      <c r="AM36" s="14"/>
      <c r="AN36" s="14"/>
      <c r="AO36" s="13"/>
      <c r="AP36" s="13"/>
      <c r="AQ36" s="13"/>
      <c r="AR36" s="14"/>
      <c r="AS36" s="14"/>
      <c r="AT36" s="13"/>
      <c r="AU36" s="13"/>
      <c r="AV36" s="30"/>
      <c r="AW36" s="16">
        <f>SUM(X36:AL36)</f>
        <v>48</v>
      </c>
      <c r="AX36" s="25"/>
      <c r="AY36" s="25"/>
      <c r="AZ36" s="25"/>
      <c r="BA36" s="25"/>
      <c r="BB36" s="25"/>
      <c r="BC36" s="25"/>
      <c r="BD36" s="25"/>
      <c r="BE36" s="25"/>
      <c r="BF36" s="30"/>
      <c r="BG36" s="30"/>
      <c r="BH36" s="39"/>
    </row>
    <row r="37" spans="1:60" ht="15.75">
      <c r="A37" s="203"/>
      <c r="B37" s="198"/>
      <c r="C37" s="219"/>
      <c r="D37" s="198"/>
      <c r="E37" s="4">
        <v>5</v>
      </c>
      <c r="F37" s="4">
        <f aca="true" t="shared" si="7" ref="F37:K37">F36/2</f>
        <v>2</v>
      </c>
      <c r="G37" s="4">
        <f t="shared" si="7"/>
        <v>1</v>
      </c>
      <c r="H37" s="4">
        <f t="shared" si="7"/>
        <v>1</v>
      </c>
      <c r="I37" s="4">
        <f t="shared" si="7"/>
        <v>1</v>
      </c>
      <c r="J37" s="4">
        <f t="shared" si="7"/>
        <v>1</v>
      </c>
      <c r="K37" s="4">
        <f t="shared" si="7"/>
        <v>1</v>
      </c>
      <c r="L37" s="4"/>
      <c r="M37" s="4"/>
      <c r="N37" s="4"/>
      <c r="O37" s="4"/>
      <c r="P37" s="4"/>
      <c r="Q37" s="4"/>
      <c r="R37" s="29"/>
      <c r="S37" s="5"/>
      <c r="T37" s="5"/>
      <c r="U37" s="14"/>
      <c r="V37" s="67"/>
      <c r="W37" s="25">
        <v>44</v>
      </c>
      <c r="X37" s="13">
        <v>1</v>
      </c>
      <c r="Y37" s="13">
        <f>Y36/2</f>
        <v>1</v>
      </c>
      <c r="Z37" s="13">
        <f aca="true" t="shared" si="8" ref="Z37:AK37">Z36/2</f>
        <v>2</v>
      </c>
      <c r="AA37" s="13">
        <f t="shared" si="8"/>
        <v>2</v>
      </c>
      <c r="AB37" s="13">
        <f t="shared" si="8"/>
        <v>2</v>
      </c>
      <c r="AC37" s="13">
        <f t="shared" si="8"/>
        <v>2</v>
      </c>
      <c r="AD37" s="13">
        <f t="shared" si="8"/>
        <v>2</v>
      </c>
      <c r="AE37" s="13">
        <f t="shared" si="8"/>
        <v>2</v>
      </c>
      <c r="AF37" s="13">
        <f t="shared" si="8"/>
        <v>2</v>
      </c>
      <c r="AG37" s="13">
        <f t="shared" si="8"/>
        <v>2</v>
      </c>
      <c r="AH37" s="13">
        <f t="shared" si="8"/>
        <v>2</v>
      </c>
      <c r="AI37" s="191"/>
      <c r="AJ37" s="13">
        <f t="shared" si="8"/>
        <v>2</v>
      </c>
      <c r="AK37" s="13">
        <f t="shared" si="8"/>
        <v>2</v>
      </c>
      <c r="AL37" s="13"/>
      <c r="AM37" s="14"/>
      <c r="AN37" s="2"/>
      <c r="AO37" s="2"/>
      <c r="AP37" s="2"/>
      <c r="AQ37" s="2"/>
      <c r="AR37" s="2"/>
      <c r="AS37" s="2"/>
      <c r="AT37" s="2"/>
      <c r="AU37" s="2"/>
      <c r="AV37" s="2"/>
      <c r="AW37" s="16">
        <f>SUM(X37:AL37)</f>
        <v>24</v>
      </c>
      <c r="AX37" s="25"/>
      <c r="AY37" s="25"/>
      <c r="AZ37" s="25"/>
      <c r="BA37" s="25"/>
      <c r="BB37" s="25"/>
      <c r="BC37" s="25"/>
      <c r="BD37" s="25"/>
      <c r="BE37" s="25"/>
      <c r="BF37" s="30"/>
      <c r="BG37" s="30"/>
      <c r="BH37" s="39"/>
    </row>
    <row r="38" spans="1:60" ht="15.75">
      <c r="A38" s="203"/>
      <c r="B38" s="5" t="s">
        <v>41</v>
      </c>
      <c r="C38" s="41"/>
      <c r="D38" s="6" t="s">
        <v>131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">
        <v>36</v>
      </c>
      <c r="S38" s="5">
        <v>36</v>
      </c>
      <c r="T38" s="128"/>
      <c r="V38" s="25"/>
      <c r="W38" s="25">
        <v>72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91"/>
      <c r="AJ38" s="14"/>
      <c r="AK38" s="14"/>
      <c r="AL38" s="5"/>
      <c r="AM38" s="5"/>
      <c r="AN38" s="2"/>
      <c r="AO38" s="2"/>
      <c r="AP38" s="2"/>
      <c r="AQ38" s="2"/>
      <c r="AR38" s="2"/>
      <c r="AS38" s="2"/>
      <c r="AT38" s="2"/>
      <c r="AU38" s="2"/>
      <c r="AV38" s="2"/>
      <c r="AW38" s="14"/>
      <c r="AX38" s="25"/>
      <c r="AY38" s="25"/>
      <c r="AZ38" s="25"/>
      <c r="BA38" s="25"/>
      <c r="BB38" s="25"/>
      <c r="BC38" s="25"/>
      <c r="BD38" s="25"/>
      <c r="BE38" s="25"/>
      <c r="BF38" s="30"/>
      <c r="BG38" s="30"/>
      <c r="BH38" s="39"/>
    </row>
    <row r="39" spans="1:60" ht="15.75">
      <c r="A39" s="203"/>
      <c r="B39" s="5" t="s">
        <v>53</v>
      </c>
      <c r="C39" s="2"/>
      <c r="D39" s="6" t="s">
        <v>45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0"/>
      <c r="S39" s="2"/>
      <c r="T39" s="2"/>
      <c r="U39" s="2"/>
      <c r="V39" s="25"/>
      <c r="W39" s="2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91"/>
      <c r="AJ39" s="14"/>
      <c r="AK39" s="14"/>
      <c r="AL39" s="5"/>
      <c r="AM39" s="5"/>
      <c r="AN39" s="3"/>
      <c r="AO39" s="2"/>
      <c r="AP39" s="2"/>
      <c r="AQ39" s="2"/>
      <c r="AR39" s="2"/>
      <c r="AS39" s="2"/>
      <c r="AT39" s="2">
        <v>18</v>
      </c>
      <c r="AU39" s="14">
        <v>36</v>
      </c>
      <c r="AV39" s="3">
        <v>36</v>
      </c>
      <c r="AW39" s="124">
        <f>SUM(AU39:AV39)</f>
        <v>72</v>
      </c>
      <c r="AX39" s="25"/>
      <c r="AY39" s="25"/>
      <c r="AZ39" s="25"/>
      <c r="BA39" s="25"/>
      <c r="BB39" s="25"/>
      <c r="BC39" s="25"/>
      <c r="BD39" s="25"/>
      <c r="BE39" s="25"/>
      <c r="BF39" s="30"/>
      <c r="BG39" s="30"/>
      <c r="BH39" s="39"/>
    </row>
    <row r="40" spans="1:60" ht="30" customHeight="1">
      <c r="A40" s="203"/>
      <c r="B40" s="193" t="s">
        <v>72</v>
      </c>
      <c r="C40" s="193"/>
      <c r="D40" s="193"/>
      <c r="E40" s="5">
        <f>SUM(E9,E11,E17,E27,E29,E36)</f>
        <v>36</v>
      </c>
      <c r="F40" s="5">
        <f>SUM(F9,F11,F13,F17,F27,F29,F36)</f>
        <v>36</v>
      </c>
      <c r="G40" s="5">
        <f>SUM(G9,G11,G13,G17,G27,G29,G36)</f>
        <v>36</v>
      </c>
      <c r="H40" s="5">
        <v>36</v>
      </c>
      <c r="I40" s="5">
        <v>36</v>
      </c>
      <c r="J40" s="5">
        <v>36</v>
      </c>
      <c r="K40" s="5">
        <v>36</v>
      </c>
      <c r="L40" s="5">
        <v>36</v>
      </c>
      <c r="M40" s="5">
        <f>SUM(M36,M29,M27,M17,M13,M11,M9)</f>
        <v>36</v>
      </c>
      <c r="N40" s="5">
        <v>36</v>
      </c>
      <c r="O40" s="5">
        <v>36</v>
      </c>
      <c r="P40" s="5">
        <v>36</v>
      </c>
      <c r="Q40" s="5">
        <v>36</v>
      </c>
      <c r="R40" s="14">
        <v>36</v>
      </c>
      <c r="S40" s="5">
        <f>SUM(S11:S39)</f>
        <v>36</v>
      </c>
      <c r="T40" s="5">
        <v>36</v>
      </c>
      <c r="U40" s="5">
        <v>36</v>
      </c>
      <c r="V40" s="25"/>
      <c r="W40" s="25" t="e">
        <f>W36+W29+W27+#REF!+W17+W13+W11+W9</f>
        <v>#REF!</v>
      </c>
      <c r="X40" s="5">
        <v>36</v>
      </c>
      <c r="Y40" s="5">
        <v>36</v>
      </c>
      <c r="Z40" s="5">
        <v>36</v>
      </c>
      <c r="AA40" s="5">
        <v>36</v>
      </c>
      <c r="AB40" s="5">
        <v>36</v>
      </c>
      <c r="AC40" s="5">
        <v>36</v>
      </c>
      <c r="AD40" s="5">
        <v>36</v>
      </c>
      <c r="AE40" s="5">
        <v>36</v>
      </c>
      <c r="AF40" s="5">
        <v>36</v>
      </c>
      <c r="AG40" s="5">
        <v>36</v>
      </c>
      <c r="AH40" s="5">
        <v>36</v>
      </c>
      <c r="AI40" s="191"/>
      <c r="AJ40" s="5">
        <v>36</v>
      </c>
      <c r="AK40" s="5">
        <v>36</v>
      </c>
      <c r="AL40" s="5">
        <v>36</v>
      </c>
      <c r="AM40" s="5">
        <f>SUM(AM11:AM39)</f>
        <v>36</v>
      </c>
      <c r="AN40" s="5">
        <f>SUM(AN8:AN39)</f>
        <v>36</v>
      </c>
      <c r="AO40" s="5">
        <v>36</v>
      </c>
      <c r="AP40" s="5">
        <f aca="true" t="shared" si="9" ref="AP40:AU40">SUM(AP11:AP39)</f>
        <v>36</v>
      </c>
      <c r="AQ40" s="5">
        <f t="shared" si="9"/>
        <v>36</v>
      </c>
      <c r="AR40" s="5">
        <f t="shared" si="9"/>
        <v>36</v>
      </c>
      <c r="AS40" s="5">
        <f t="shared" si="9"/>
        <v>36</v>
      </c>
      <c r="AT40" s="5">
        <f t="shared" si="9"/>
        <v>36</v>
      </c>
      <c r="AU40" s="5">
        <f t="shared" si="9"/>
        <v>36</v>
      </c>
      <c r="AV40" s="5">
        <v>36</v>
      </c>
      <c r="AW40" s="14"/>
      <c r="AX40" s="25"/>
      <c r="AY40" s="25">
        <v>450</v>
      </c>
      <c r="AZ40" s="25"/>
      <c r="BA40" s="25"/>
      <c r="BB40" s="25"/>
      <c r="BC40" s="25"/>
      <c r="BD40" s="25"/>
      <c r="BE40" s="25"/>
      <c r="BF40" s="30"/>
      <c r="BG40" s="30"/>
      <c r="BH40" s="39"/>
    </row>
    <row r="41" spans="1:60" ht="15.75">
      <c r="A41" s="203"/>
      <c r="B41" s="220"/>
      <c r="C41" s="221"/>
      <c r="D41" s="22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0"/>
      <c r="S41" s="2"/>
      <c r="T41" s="2"/>
      <c r="U41" s="2"/>
      <c r="V41" s="14"/>
      <c r="W41" s="14"/>
      <c r="X41" s="5"/>
      <c r="Y41" s="5"/>
      <c r="Z41" s="14"/>
      <c r="AA41" s="5"/>
      <c r="AB41" s="5"/>
      <c r="AC41" s="5"/>
      <c r="AD41" s="5"/>
      <c r="AE41" s="5"/>
      <c r="AF41" s="5"/>
      <c r="AG41" s="5"/>
      <c r="AH41" s="5"/>
      <c r="AI41" s="191"/>
      <c r="AJ41" s="14"/>
      <c r="AK41" s="91" t="s">
        <v>47</v>
      </c>
      <c r="AM41" s="5"/>
      <c r="AN41" s="2"/>
      <c r="AO41" s="14"/>
      <c r="AP41" s="2"/>
      <c r="AQ41" s="2"/>
      <c r="AR41" s="2"/>
      <c r="AS41" s="2"/>
      <c r="AT41" s="2"/>
      <c r="AU41" s="2"/>
      <c r="AV41" s="2"/>
      <c r="AW41" s="91" t="s">
        <v>29</v>
      </c>
      <c r="AY41" s="25"/>
      <c r="AZ41" s="25"/>
      <c r="BA41" s="25"/>
      <c r="BB41" s="25"/>
      <c r="BC41" s="25"/>
      <c r="BD41" s="25"/>
      <c r="BE41" s="25"/>
      <c r="BF41" s="30"/>
      <c r="BG41" s="30"/>
      <c r="BH41" s="39"/>
    </row>
    <row r="42" spans="1:60" ht="15.75">
      <c r="A42" s="203"/>
      <c r="B42" s="201" t="s">
        <v>73</v>
      </c>
      <c r="C42" s="201"/>
      <c r="D42" s="201"/>
      <c r="E42" s="4">
        <v>17</v>
      </c>
      <c r="F42" s="4">
        <v>19</v>
      </c>
      <c r="G42" s="4">
        <v>18</v>
      </c>
      <c r="H42" s="4">
        <v>15</v>
      </c>
      <c r="I42" s="4">
        <v>15</v>
      </c>
      <c r="J42" s="4">
        <v>15</v>
      </c>
      <c r="K42" s="4">
        <v>15</v>
      </c>
      <c r="L42" s="4">
        <v>11</v>
      </c>
      <c r="M42" s="4">
        <v>16</v>
      </c>
      <c r="N42" s="4">
        <v>16</v>
      </c>
      <c r="O42" s="4">
        <v>15</v>
      </c>
      <c r="P42" s="4">
        <v>17</v>
      </c>
      <c r="Q42" s="4">
        <v>15</v>
      </c>
      <c r="R42" s="4">
        <v>0</v>
      </c>
      <c r="S42" s="4">
        <v>0</v>
      </c>
      <c r="T42" s="4">
        <v>16</v>
      </c>
      <c r="U42" s="4">
        <v>16</v>
      </c>
      <c r="V42" s="4"/>
      <c r="W42" s="2"/>
      <c r="X42" s="4">
        <f aca="true" t="shared" si="10" ref="X42:AV42">X37+X30+X28+X24+X22+X14+X12</f>
        <v>16</v>
      </c>
      <c r="Y42" s="4">
        <f t="shared" si="10"/>
        <v>16</v>
      </c>
      <c r="Z42" s="4">
        <f t="shared" si="10"/>
        <v>16</v>
      </c>
      <c r="AA42" s="4">
        <f t="shared" si="10"/>
        <v>16</v>
      </c>
      <c r="AB42" s="4">
        <f t="shared" si="10"/>
        <v>15</v>
      </c>
      <c r="AC42" s="4">
        <f t="shared" si="10"/>
        <v>18</v>
      </c>
      <c r="AD42" s="4">
        <f t="shared" si="10"/>
        <v>18</v>
      </c>
      <c r="AE42" s="4">
        <f t="shared" si="10"/>
        <v>17</v>
      </c>
      <c r="AF42" s="4">
        <f t="shared" si="10"/>
        <v>16</v>
      </c>
      <c r="AG42" s="4">
        <f t="shared" si="10"/>
        <v>17</v>
      </c>
      <c r="AH42" s="4">
        <f t="shared" si="10"/>
        <v>15</v>
      </c>
      <c r="AI42" s="191"/>
      <c r="AJ42" s="4">
        <f t="shared" si="10"/>
        <v>7</v>
      </c>
      <c r="AK42" s="4">
        <f t="shared" si="10"/>
        <v>2</v>
      </c>
      <c r="AL42" s="4">
        <f t="shared" si="10"/>
        <v>0</v>
      </c>
      <c r="AM42" s="4">
        <f t="shared" si="10"/>
        <v>0</v>
      </c>
      <c r="AN42" s="4">
        <f t="shared" si="10"/>
        <v>0</v>
      </c>
      <c r="AO42" s="4">
        <f t="shared" si="10"/>
        <v>0</v>
      </c>
      <c r="AP42" s="4">
        <f t="shared" si="10"/>
        <v>0</v>
      </c>
      <c r="AQ42" s="4">
        <f t="shared" si="10"/>
        <v>0</v>
      </c>
      <c r="AR42" s="4">
        <f t="shared" si="10"/>
        <v>0</v>
      </c>
      <c r="AS42" s="4">
        <f t="shared" si="10"/>
        <v>0</v>
      </c>
      <c r="AT42" s="4">
        <f t="shared" si="10"/>
        <v>0</v>
      </c>
      <c r="AU42" s="4">
        <f t="shared" si="10"/>
        <v>0</v>
      </c>
      <c r="AV42" s="4">
        <f t="shared" si="10"/>
        <v>0</v>
      </c>
      <c r="AW42" s="4">
        <v>0</v>
      </c>
      <c r="AX42" s="2"/>
      <c r="AY42" s="2"/>
      <c r="AZ42" s="2"/>
      <c r="BA42" s="2"/>
      <c r="BB42" s="2"/>
      <c r="BC42" s="2"/>
      <c r="BD42" s="2"/>
      <c r="BE42" s="2"/>
      <c r="BF42" s="2"/>
      <c r="BG42" s="30"/>
      <c r="BH42" s="39"/>
    </row>
    <row r="43" spans="1:59" ht="15.75">
      <c r="A43" s="203"/>
      <c r="B43" s="202" t="s">
        <v>74</v>
      </c>
      <c r="C43" s="202"/>
      <c r="D43" s="202"/>
      <c r="E43" s="4">
        <f>E42+E40</f>
        <v>53</v>
      </c>
      <c r="F43" s="4">
        <f aca="true" t="shared" si="11" ref="F43:V43">F42+F40</f>
        <v>55</v>
      </c>
      <c r="G43" s="4">
        <f t="shared" si="11"/>
        <v>54</v>
      </c>
      <c r="H43" s="4">
        <f t="shared" si="11"/>
        <v>51</v>
      </c>
      <c r="I43" s="4">
        <f t="shared" si="11"/>
        <v>51</v>
      </c>
      <c r="J43" s="4">
        <f t="shared" si="11"/>
        <v>51</v>
      </c>
      <c r="K43" s="4">
        <f t="shared" si="11"/>
        <v>51</v>
      </c>
      <c r="L43" s="4">
        <f t="shared" si="11"/>
        <v>47</v>
      </c>
      <c r="M43" s="4">
        <f t="shared" si="11"/>
        <v>52</v>
      </c>
      <c r="N43" s="4">
        <f t="shared" si="11"/>
        <v>52</v>
      </c>
      <c r="O43" s="4">
        <f t="shared" si="11"/>
        <v>51</v>
      </c>
      <c r="P43" s="4">
        <f t="shared" si="11"/>
        <v>53</v>
      </c>
      <c r="Q43" s="4">
        <f t="shared" si="11"/>
        <v>51</v>
      </c>
      <c r="R43" s="4">
        <f t="shared" si="11"/>
        <v>36</v>
      </c>
      <c r="S43" s="4">
        <f t="shared" si="11"/>
        <v>36</v>
      </c>
      <c r="T43" s="4">
        <f t="shared" si="11"/>
        <v>52</v>
      </c>
      <c r="U43" s="4">
        <f t="shared" si="11"/>
        <v>52</v>
      </c>
      <c r="V43" s="4">
        <f t="shared" si="11"/>
        <v>0</v>
      </c>
      <c r="W43" s="2"/>
      <c r="X43" s="4">
        <f>X42+X40</f>
        <v>52</v>
      </c>
      <c r="Y43" s="4">
        <f aca="true" t="shared" si="12" ref="Y43:AW43">Y42+Y40</f>
        <v>52</v>
      </c>
      <c r="Z43" s="4">
        <f t="shared" si="12"/>
        <v>52</v>
      </c>
      <c r="AA43" s="4">
        <f t="shared" si="12"/>
        <v>52</v>
      </c>
      <c r="AB43" s="4">
        <f t="shared" si="12"/>
        <v>51</v>
      </c>
      <c r="AC43" s="4">
        <f t="shared" si="12"/>
        <v>54</v>
      </c>
      <c r="AD43" s="4">
        <f t="shared" si="12"/>
        <v>54</v>
      </c>
      <c r="AE43" s="4">
        <f t="shared" si="12"/>
        <v>53</v>
      </c>
      <c r="AF43" s="4">
        <f t="shared" si="12"/>
        <v>52</v>
      </c>
      <c r="AG43" s="4">
        <f t="shared" si="12"/>
        <v>53</v>
      </c>
      <c r="AH43" s="4">
        <f t="shared" si="12"/>
        <v>51</v>
      </c>
      <c r="AI43" s="192"/>
      <c r="AJ43" s="4">
        <f t="shared" si="12"/>
        <v>43</v>
      </c>
      <c r="AK43" s="4">
        <f t="shared" si="12"/>
        <v>38</v>
      </c>
      <c r="AL43" s="4">
        <f t="shared" si="12"/>
        <v>36</v>
      </c>
      <c r="AM43" s="4">
        <f t="shared" si="12"/>
        <v>36</v>
      </c>
      <c r="AN43" s="4">
        <f t="shared" si="12"/>
        <v>36</v>
      </c>
      <c r="AO43" s="4">
        <f t="shared" si="12"/>
        <v>36</v>
      </c>
      <c r="AP43" s="4">
        <f t="shared" si="12"/>
        <v>36</v>
      </c>
      <c r="AQ43" s="4">
        <f t="shared" si="12"/>
        <v>36</v>
      </c>
      <c r="AR43" s="4">
        <f t="shared" si="12"/>
        <v>36</v>
      </c>
      <c r="AS43" s="4">
        <f t="shared" si="12"/>
        <v>36</v>
      </c>
      <c r="AT43" s="4">
        <f t="shared" si="12"/>
        <v>36</v>
      </c>
      <c r="AU43" s="4">
        <f t="shared" si="12"/>
        <v>36</v>
      </c>
      <c r="AV43" s="4">
        <f t="shared" si="12"/>
        <v>36</v>
      </c>
      <c r="AW43" s="4">
        <f t="shared" si="12"/>
        <v>0</v>
      </c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3"/>
      <c r="S44" s="1"/>
      <c r="T44" s="1"/>
      <c r="U44" s="1"/>
      <c r="V44" s="43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43"/>
      <c r="AK44" s="43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43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3"/>
      <c r="S45" s="1"/>
      <c r="T45" s="1"/>
      <c r="U45" s="1"/>
      <c r="V45" s="43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43"/>
      <c r="AK45" s="43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43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3"/>
      <c r="S46" s="1"/>
      <c r="T46" s="1"/>
      <c r="U46" s="1"/>
      <c r="V46" s="4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43"/>
      <c r="AK46" s="43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43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3"/>
      <c r="S47" s="1"/>
      <c r="T47" s="1"/>
      <c r="U47" s="1"/>
      <c r="V47" s="4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43"/>
      <c r="AK47" s="43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43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3"/>
      <c r="S48" s="1"/>
      <c r="T48" s="1"/>
      <c r="U48" s="1"/>
      <c r="V48" s="4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43"/>
      <c r="AK48" s="43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43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3"/>
      <c r="S49" s="1"/>
      <c r="T49" s="1"/>
      <c r="U49" s="1"/>
      <c r="V49" s="4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43"/>
      <c r="AK49" s="43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43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3"/>
      <c r="S50" s="1"/>
      <c r="T50" s="1"/>
      <c r="U50" s="1"/>
      <c r="V50" s="4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43"/>
      <c r="AK50" s="43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43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3"/>
      <c r="S51" s="1"/>
      <c r="T51" s="1"/>
      <c r="U51" s="1"/>
      <c r="V51" s="4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43"/>
      <c r="AK51" s="43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43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3"/>
      <c r="S52" s="1"/>
      <c r="T52" s="1"/>
      <c r="U52" s="1"/>
      <c r="V52" s="43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43"/>
      <c r="AK52" s="43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43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3"/>
      <c r="S53" s="1"/>
      <c r="T53" s="1"/>
      <c r="U53" s="1"/>
      <c r="V53" s="43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43"/>
      <c r="AK53" s="43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43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3"/>
      <c r="S54" s="1"/>
      <c r="T54" s="1"/>
      <c r="U54" s="1"/>
      <c r="V54" s="43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43"/>
      <c r="AK54" s="43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43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3"/>
      <c r="S55" s="1"/>
      <c r="T55" s="1"/>
      <c r="U55" s="1"/>
      <c r="V55" s="43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43"/>
      <c r="AK55" s="43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43"/>
      <c r="AX55" s="1"/>
      <c r="AY55" s="1"/>
      <c r="AZ55" s="1"/>
      <c r="BA55" s="1"/>
      <c r="BB55" s="1"/>
      <c r="BC55" s="1"/>
      <c r="BD55" s="1"/>
      <c r="BE55" s="1"/>
      <c r="BF55" s="1"/>
      <c r="BG55" s="1"/>
    </row>
  </sheetData>
  <sheetProtection/>
  <mergeCells count="67">
    <mergeCell ref="R2:T2"/>
    <mergeCell ref="C29:C30"/>
    <mergeCell ref="E1:BE1"/>
    <mergeCell ref="AW34:AW35"/>
    <mergeCell ref="C9:C10"/>
    <mergeCell ref="B9:B10"/>
    <mergeCell ref="D9:D10"/>
    <mergeCell ref="D27:D28"/>
    <mergeCell ref="D29:D30"/>
    <mergeCell ref="D2:D6"/>
    <mergeCell ref="N2:P2"/>
    <mergeCell ref="C23:C24"/>
    <mergeCell ref="B41:D41"/>
    <mergeCell ref="B21:B22"/>
    <mergeCell ref="B19:B20"/>
    <mergeCell ref="C19:C20"/>
    <mergeCell ref="C27:C28"/>
    <mergeCell ref="B27:B28"/>
    <mergeCell ref="C34:C35"/>
    <mergeCell ref="B34:B35"/>
    <mergeCell ref="B29:B30"/>
    <mergeCell ref="B15:B16"/>
    <mergeCell ref="D36:D37"/>
    <mergeCell ref="D25:D26"/>
    <mergeCell ref="D34:D35"/>
    <mergeCell ref="B7:B8"/>
    <mergeCell ref="C36:C37"/>
    <mergeCell ref="B36:B37"/>
    <mergeCell ref="D7:D8"/>
    <mergeCell ref="D21:D22"/>
    <mergeCell ref="D19:D20"/>
    <mergeCell ref="A2:A6"/>
    <mergeCell ref="B2:B6"/>
    <mergeCell ref="C2:C6"/>
    <mergeCell ref="B13:B14"/>
    <mergeCell ref="D13:D14"/>
    <mergeCell ref="B11:B12"/>
    <mergeCell ref="C7:C8"/>
    <mergeCell ref="D11:D12"/>
    <mergeCell ref="C11:C12"/>
    <mergeCell ref="B42:D42"/>
    <mergeCell ref="B43:D43"/>
    <mergeCell ref="A7:A43"/>
    <mergeCell ref="C15:C16"/>
    <mergeCell ref="C21:C22"/>
    <mergeCell ref="B25:B26"/>
    <mergeCell ref="C25:C26"/>
    <mergeCell ref="B17:B18"/>
    <mergeCell ref="D15:D16"/>
    <mergeCell ref="D17:D18"/>
    <mergeCell ref="B40:D40"/>
    <mergeCell ref="AW25:AW26"/>
    <mergeCell ref="E3:BF3"/>
    <mergeCell ref="E5:BF5"/>
    <mergeCell ref="J2:L2"/>
    <mergeCell ref="D23:D24"/>
    <mergeCell ref="C13:C14"/>
    <mergeCell ref="B23:B24"/>
    <mergeCell ref="AA2:AC2"/>
    <mergeCell ref="C17:C18"/>
    <mergeCell ref="AW2:AY2"/>
    <mergeCell ref="AE2:AH2"/>
    <mergeCell ref="AV34:AV35"/>
    <mergeCell ref="AI7:AI43"/>
    <mergeCell ref="AJ2:AL2"/>
    <mergeCell ref="AN2:AQ2"/>
    <mergeCell ref="AR2:AU2"/>
  </mergeCells>
  <printOptions/>
  <pageMargins left="0.3937007874015748" right="0.3937007874015748" top="0.3937007874015748" bottom="0.3937007874015748" header="0.31496062992125984" footer="0.31496062992125984"/>
  <pageSetup fitToWidth="2" fitToHeight="1" horizontalDpi="180" verticalDpi="180" orientation="landscape" paperSize="9" scale="66" r:id="rId1"/>
  <colBreaks count="2" manualBreakCount="2">
    <brk id="23" min="1" max="46" man="1"/>
    <brk id="58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687"/>
  <sheetViews>
    <sheetView zoomScale="42" zoomScaleNormal="42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W54" sqref="W54"/>
    </sheetView>
  </sheetViews>
  <sheetFormatPr defaultColWidth="9.140625" defaultRowHeight="15"/>
  <cols>
    <col min="1" max="1" width="4.7109375" style="110" customWidth="1"/>
    <col min="2" max="2" width="11.57421875" style="110" customWidth="1"/>
    <col min="3" max="3" width="31.8515625" style="110" customWidth="1"/>
    <col min="4" max="4" width="10.28125" style="110" customWidth="1"/>
    <col min="5" max="17" width="4.7109375" style="110" customWidth="1"/>
    <col min="18" max="18" width="4.7109375" style="123" customWidth="1"/>
    <col min="19" max="20" width="4.7109375" style="110" customWidth="1"/>
    <col min="21" max="21" width="4.7109375" style="123" customWidth="1"/>
    <col min="22" max="57" width="4.7109375" style="110" customWidth="1"/>
    <col min="58" max="16384" width="9.140625" style="110" customWidth="1"/>
  </cols>
  <sheetData>
    <row r="1" spans="5:58" ht="18.75">
      <c r="E1" s="139" t="s">
        <v>80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50"/>
      <c r="BF1" s="50"/>
    </row>
    <row r="2" spans="1:57" s="111" customFormat="1" ht="75.75" customHeight="1">
      <c r="A2" s="245" t="s">
        <v>0</v>
      </c>
      <c r="B2" s="245" t="s">
        <v>1</v>
      </c>
      <c r="C2" s="246" t="s">
        <v>2</v>
      </c>
      <c r="D2" s="249" t="s">
        <v>3</v>
      </c>
      <c r="E2" s="53" t="s">
        <v>81</v>
      </c>
      <c r="F2" s="53" t="s">
        <v>82</v>
      </c>
      <c r="G2" s="53" t="s">
        <v>83</v>
      </c>
      <c r="H2" s="53" t="s">
        <v>84</v>
      </c>
      <c r="I2" s="53" t="s">
        <v>85</v>
      </c>
      <c r="J2" s="136" t="s">
        <v>4</v>
      </c>
      <c r="K2" s="137"/>
      <c r="L2" s="138"/>
      <c r="M2" s="54" t="s">
        <v>86</v>
      </c>
      <c r="N2" s="136" t="s">
        <v>5</v>
      </c>
      <c r="O2" s="137"/>
      <c r="P2" s="138"/>
      <c r="Q2" s="54" t="s">
        <v>87</v>
      </c>
      <c r="R2" s="136" t="s">
        <v>6</v>
      </c>
      <c r="S2" s="137"/>
      <c r="T2" s="138"/>
      <c r="U2" s="94" t="s">
        <v>88</v>
      </c>
      <c r="V2" s="54" t="s">
        <v>89</v>
      </c>
      <c r="W2" s="54" t="s">
        <v>90</v>
      </c>
      <c r="X2" s="54" t="s">
        <v>91</v>
      </c>
      <c r="Y2" s="54" t="s">
        <v>92</v>
      </c>
      <c r="Z2" s="54" t="s">
        <v>93</v>
      </c>
      <c r="AA2" s="136" t="s">
        <v>7</v>
      </c>
      <c r="AB2" s="137"/>
      <c r="AC2" s="138"/>
      <c r="AD2" s="54" t="s">
        <v>94</v>
      </c>
      <c r="AE2" s="136" t="s">
        <v>8</v>
      </c>
      <c r="AF2" s="137"/>
      <c r="AG2" s="137"/>
      <c r="AH2" s="138"/>
      <c r="AI2" s="54" t="s">
        <v>95</v>
      </c>
      <c r="AJ2" s="136" t="s">
        <v>9</v>
      </c>
      <c r="AK2" s="137"/>
      <c r="AL2" s="138"/>
      <c r="AM2" s="54" t="s">
        <v>96</v>
      </c>
      <c r="AN2" s="136" t="s">
        <v>10</v>
      </c>
      <c r="AO2" s="137"/>
      <c r="AP2" s="137"/>
      <c r="AQ2" s="138"/>
      <c r="AR2" s="54" t="s">
        <v>97</v>
      </c>
      <c r="AS2" s="136" t="s">
        <v>11</v>
      </c>
      <c r="AT2" s="137"/>
      <c r="AU2" s="138"/>
      <c r="AV2" s="54" t="s">
        <v>98</v>
      </c>
      <c r="AW2" s="136" t="s">
        <v>12</v>
      </c>
      <c r="AX2" s="137"/>
      <c r="AY2" s="138"/>
      <c r="AZ2" s="54" t="s">
        <v>99</v>
      </c>
      <c r="BA2" s="136" t="s">
        <v>13</v>
      </c>
      <c r="BB2" s="137"/>
      <c r="BC2" s="137"/>
      <c r="BD2" s="138"/>
      <c r="BE2" s="203" t="s">
        <v>14</v>
      </c>
    </row>
    <row r="3" spans="1:57" ht="15">
      <c r="A3" s="245"/>
      <c r="B3" s="245"/>
      <c r="C3" s="247"/>
      <c r="D3" s="249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S3" s="112"/>
      <c r="T3" s="112"/>
      <c r="U3" s="113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4"/>
      <c r="BE3" s="203"/>
    </row>
    <row r="4" spans="1:57" ht="15">
      <c r="A4" s="245"/>
      <c r="B4" s="245"/>
      <c r="C4" s="247"/>
      <c r="D4" s="249"/>
      <c r="E4" s="17">
        <v>36</v>
      </c>
      <c r="F4" s="17">
        <v>37</v>
      </c>
      <c r="G4" s="17">
        <v>38</v>
      </c>
      <c r="H4" s="17">
        <v>39</v>
      </c>
      <c r="I4" s="18">
        <v>40</v>
      </c>
      <c r="J4" s="19">
        <v>41</v>
      </c>
      <c r="K4" s="19">
        <v>42</v>
      </c>
      <c r="L4" s="19">
        <v>43</v>
      </c>
      <c r="M4" s="19">
        <v>44</v>
      </c>
      <c r="N4" s="19">
        <v>45</v>
      </c>
      <c r="O4" s="19">
        <v>46</v>
      </c>
      <c r="P4" s="19">
        <v>47</v>
      </c>
      <c r="Q4" s="19">
        <v>48</v>
      </c>
      <c r="R4" s="36">
        <v>49</v>
      </c>
      <c r="S4" s="19">
        <v>50</v>
      </c>
      <c r="T4" s="19">
        <v>51</v>
      </c>
      <c r="U4" s="36">
        <v>52</v>
      </c>
      <c r="V4" s="19">
        <v>1</v>
      </c>
      <c r="W4" s="19">
        <v>2</v>
      </c>
      <c r="X4" s="19">
        <v>3</v>
      </c>
      <c r="Y4" s="19">
        <v>4</v>
      </c>
      <c r="Z4" s="19">
        <v>5</v>
      </c>
      <c r="AA4" s="19">
        <v>6</v>
      </c>
      <c r="AB4" s="19">
        <v>7</v>
      </c>
      <c r="AC4" s="19">
        <v>8</v>
      </c>
      <c r="AD4" s="19">
        <v>9</v>
      </c>
      <c r="AE4" s="19">
        <v>10</v>
      </c>
      <c r="AF4" s="19">
        <v>11</v>
      </c>
      <c r="AG4" s="19">
        <v>12</v>
      </c>
      <c r="AH4" s="19">
        <v>13</v>
      </c>
      <c r="AI4" s="19">
        <v>14</v>
      </c>
      <c r="AJ4" s="19">
        <v>15</v>
      </c>
      <c r="AK4" s="19">
        <v>16</v>
      </c>
      <c r="AL4" s="19">
        <v>17</v>
      </c>
      <c r="AM4" s="19">
        <v>18</v>
      </c>
      <c r="AN4" s="19">
        <v>19</v>
      </c>
      <c r="AO4" s="19">
        <v>20</v>
      </c>
      <c r="AP4" s="19">
        <v>21</v>
      </c>
      <c r="AQ4" s="19">
        <v>22</v>
      </c>
      <c r="AR4" s="19">
        <v>23</v>
      </c>
      <c r="AS4" s="19">
        <v>24</v>
      </c>
      <c r="AT4" s="19">
        <v>25</v>
      </c>
      <c r="AU4" s="19">
        <v>26</v>
      </c>
      <c r="AV4" s="19">
        <v>27</v>
      </c>
      <c r="AW4" s="19">
        <v>28</v>
      </c>
      <c r="AX4" s="19">
        <v>29</v>
      </c>
      <c r="AY4" s="19">
        <v>30</v>
      </c>
      <c r="AZ4" s="19">
        <v>31</v>
      </c>
      <c r="BA4" s="19">
        <v>32</v>
      </c>
      <c r="BB4" s="19">
        <v>33</v>
      </c>
      <c r="BC4" s="19">
        <v>34</v>
      </c>
      <c r="BD4" s="19">
        <v>35</v>
      </c>
      <c r="BE4" s="203"/>
    </row>
    <row r="5" spans="1:57" ht="15" customHeight="1">
      <c r="A5" s="245"/>
      <c r="B5" s="245"/>
      <c r="C5" s="247"/>
      <c r="D5" s="249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95"/>
      <c r="S5" s="51"/>
      <c r="T5" s="51"/>
      <c r="U5" s="95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  <c r="BE5" s="203"/>
    </row>
    <row r="6" spans="1:57" ht="15">
      <c r="A6" s="245"/>
      <c r="B6" s="245"/>
      <c r="C6" s="248"/>
      <c r="D6" s="249"/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  <c r="P6" s="17">
        <v>12</v>
      </c>
      <c r="Q6" s="17">
        <v>13</v>
      </c>
      <c r="R6" s="45">
        <v>14</v>
      </c>
      <c r="S6" s="17">
        <v>15</v>
      </c>
      <c r="T6" s="17">
        <v>16</v>
      </c>
      <c r="U6" s="17">
        <v>17</v>
      </c>
      <c r="V6" s="45">
        <v>18</v>
      </c>
      <c r="W6" s="17">
        <v>19</v>
      </c>
      <c r="X6" s="17">
        <v>20</v>
      </c>
      <c r="Y6" s="17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36">
        <v>38</v>
      </c>
      <c r="AQ6" s="19">
        <v>39</v>
      </c>
      <c r="AR6" s="19">
        <v>40</v>
      </c>
      <c r="AS6" s="19">
        <v>41</v>
      </c>
      <c r="AT6" s="19">
        <v>42</v>
      </c>
      <c r="AU6" s="19">
        <v>43</v>
      </c>
      <c r="AV6" s="19">
        <v>44</v>
      </c>
      <c r="AW6" s="19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203"/>
    </row>
    <row r="7" spans="1:57" ht="13.5" customHeight="1">
      <c r="A7" s="203" t="s">
        <v>78</v>
      </c>
      <c r="B7" s="240" t="s">
        <v>19</v>
      </c>
      <c r="C7" s="204" t="s">
        <v>18</v>
      </c>
      <c r="D7" s="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4"/>
      <c r="S7" s="20"/>
      <c r="T7" s="20"/>
      <c r="U7" s="15"/>
      <c r="V7" s="26"/>
      <c r="W7" s="26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34"/>
      <c r="AQ7" s="34"/>
      <c r="AR7" s="34"/>
      <c r="AS7" s="34"/>
      <c r="AT7" s="34"/>
      <c r="AU7" s="34"/>
      <c r="AV7" s="125"/>
      <c r="AW7" s="24"/>
      <c r="AX7" s="24"/>
      <c r="AY7" s="24"/>
      <c r="AZ7" s="24"/>
      <c r="BA7" s="24"/>
      <c r="BB7" s="24"/>
      <c r="BC7" s="24"/>
      <c r="BD7" s="24"/>
      <c r="BE7" s="115"/>
    </row>
    <row r="8" spans="1:57" ht="15" customHeight="1">
      <c r="A8" s="203"/>
      <c r="B8" s="241"/>
      <c r="C8" s="205"/>
      <c r="D8" s="2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4"/>
      <c r="S8" s="20"/>
      <c r="T8" s="20"/>
      <c r="U8" s="15"/>
      <c r="V8" s="26"/>
      <c r="W8" s="26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125"/>
      <c r="AW8" s="24"/>
      <c r="AX8" s="24"/>
      <c r="AY8" s="24"/>
      <c r="AZ8" s="24"/>
      <c r="BA8" s="24"/>
      <c r="BB8" s="24"/>
      <c r="BC8" s="24"/>
      <c r="BD8" s="24"/>
      <c r="BE8" s="115"/>
    </row>
    <row r="9" spans="1:57" ht="14.25" customHeight="1">
      <c r="A9" s="203"/>
      <c r="B9" s="242" t="s">
        <v>28</v>
      </c>
      <c r="C9" s="199" t="s">
        <v>20</v>
      </c>
      <c r="D9" s="266" t="s">
        <v>138</v>
      </c>
      <c r="E9" s="7">
        <v>2</v>
      </c>
      <c r="F9" s="7">
        <v>2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7">
        <v>2</v>
      </c>
      <c r="N9" s="7">
        <v>2</v>
      </c>
      <c r="O9" s="7">
        <v>2</v>
      </c>
      <c r="P9" s="7">
        <v>2</v>
      </c>
      <c r="Q9" s="7">
        <v>2</v>
      </c>
      <c r="R9" s="15"/>
      <c r="S9" s="7"/>
      <c r="T9" s="7"/>
      <c r="U9" s="15"/>
      <c r="V9" s="26">
        <f>SUM(E9:R9)</f>
        <v>26</v>
      </c>
      <c r="W9" s="26"/>
      <c r="X9" s="15"/>
      <c r="Y9" s="7">
        <v>2</v>
      </c>
      <c r="Z9" s="15">
        <v>2</v>
      </c>
      <c r="AA9" s="15">
        <v>2</v>
      </c>
      <c r="AB9" s="15">
        <v>2</v>
      </c>
      <c r="AC9" s="15">
        <v>2</v>
      </c>
      <c r="AD9" s="15">
        <v>2</v>
      </c>
      <c r="AE9" s="7">
        <v>2</v>
      </c>
      <c r="AF9" s="15">
        <v>2</v>
      </c>
      <c r="AG9" s="15"/>
      <c r="AH9" s="15"/>
      <c r="AI9" s="15"/>
      <c r="AJ9" s="15"/>
      <c r="AK9" s="35"/>
      <c r="AL9" s="15"/>
      <c r="AM9" s="15"/>
      <c r="AN9" s="15"/>
      <c r="AO9" s="15"/>
      <c r="AP9" s="35"/>
      <c r="AQ9" s="15"/>
      <c r="AR9" s="35"/>
      <c r="AS9" s="35"/>
      <c r="AT9" s="35"/>
      <c r="AU9" s="35"/>
      <c r="AV9" s="125">
        <f>SUM(Y9:AF9)</f>
        <v>16</v>
      </c>
      <c r="AW9" s="24"/>
      <c r="AX9" s="24"/>
      <c r="AY9" s="24"/>
      <c r="AZ9" s="24"/>
      <c r="BA9" s="24"/>
      <c r="BB9" s="24"/>
      <c r="BC9" s="24"/>
      <c r="BD9" s="24"/>
      <c r="BE9" s="115"/>
    </row>
    <row r="10" spans="1:57" ht="15.75" customHeight="1">
      <c r="A10" s="203"/>
      <c r="B10" s="242"/>
      <c r="C10" s="200"/>
      <c r="D10" s="267"/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15"/>
      <c r="S10" s="7"/>
      <c r="T10" s="20"/>
      <c r="U10" s="15"/>
      <c r="V10" s="26">
        <f>SUM(E10:Q10)</f>
        <v>13</v>
      </c>
      <c r="W10" s="26"/>
      <c r="X10" s="15"/>
      <c r="Y10" s="7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7">
        <v>1</v>
      </c>
      <c r="AF10" s="15">
        <v>1</v>
      </c>
      <c r="AG10" s="15"/>
      <c r="AH10" s="15"/>
      <c r="AI10" s="15"/>
      <c r="AJ10" s="15"/>
      <c r="AK10" s="35"/>
      <c r="AL10" s="15"/>
      <c r="AM10" s="15"/>
      <c r="AN10" s="15"/>
      <c r="AO10" s="15"/>
      <c r="AP10" s="35"/>
      <c r="AQ10" s="15"/>
      <c r="AR10" s="35"/>
      <c r="AS10" s="35"/>
      <c r="AT10" s="35"/>
      <c r="AU10" s="35"/>
      <c r="AV10" s="125">
        <f>SUM(Y10:AF10)</f>
        <v>8</v>
      </c>
      <c r="AW10" s="24"/>
      <c r="AX10" s="24"/>
      <c r="AY10" s="24"/>
      <c r="AZ10" s="24"/>
      <c r="BA10" s="24"/>
      <c r="BB10" s="24"/>
      <c r="BC10" s="24"/>
      <c r="BD10" s="24"/>
      <c r="BE10" s="115"/>
    </row>
    <row r="11" spans="1:57" ht="18" customHeight="1">
      <c r="A11" s="203"/>
      <c r="B11" s="243" t="s">
        <v>48</v>
      </c>
      <c r="C11" s="199" t="s">
        <v>22</v>
      </c>
      <c r="D11" s="266" t="s">
        <v>138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15"/>
      <c r="S11" s="7"/>
      <c r="T11" s="7"/>
      <c r="U11" s="15"/>
      <c r="V11" s="26">
        <f>SUM(E11:R11)</f>
        <v>26</v>
      </c>
      <c r="W11" s="26"/>
      <c r="X11" s="15"/>
      <c r="Y11" s="7">
        <v>2</v>
      </c>
      <c r="Z11" s="15">
        <v>2</v>
      </c>
      <c r="AA11" s="15">
        <v>2</v>
      </c>
      <c r="AB11" s="15">
        <v>2</v>
      </c>
      <c r="AC11" s="15">
        <v>2</v>
      </c>
      <c r="AD11" s="15">
        <v>2</v>
      </c>
      <c r="AE11" s="7">
        <v>2</v>
      </c>
      <c r="AF11" s="15">
        <v>2</v>
      </c>
      <c r="AG11" s="15"/>
      <c r="AH11" s="15"/>
      <c r="AI11" s="15"/>
      <c r="AJ11" s="15"/>
      <c r="AK11" s="35"/>
      <c r="AL11" s="15"/>
      <c r="AM11" s="15"/>
      <c r="AN11" s="15"/>
      <c r="AO11" s="15"/>
      <c r="AP11" s="35"/>
      <c r="AQ11" s="15"/>
      <c r="AR11" s="35"/>
      <c r="AS11" s="35"/>
      <c r="AT11" s="35"/>
      <c r="AU11" s="35"/>
      <c r="AV11" s="125">
        <f>SUM(Y11:AF11)</f>
        <v>16</v>
      </c>
      <c r="AW11" s="24"/>
      <c r="AX11" s="24"/>
      <c r="AY11" s="24"/>
      <c r="AZ11" s="24"/>
      <c r="BA11" s="24"/>
      <c r="BB11" s="24"/>
      <c r="BC11" s="24"/>
      <c r="BD11" s="24"/>
      <c r="BE11" s="115"/>
    </row>
    <row r="12" spans="1:57" ht="18.75" customHeight="1">
      <c r="A12" s="203"/>
      <c r="B12" s="244"/>
      <c r="C12" s="200"/>
      <c r="D12" s="267"/>
      <c r="E12" s="97">
        <v>1</v>
      </c>
      <c r="F12" s="97">
        <v>1</v>
      </c>
      <c r="G12" s="97">
        <v>1</v>
      </c>
      <c r="H12" s="97">
        <v>1</v>
      </c>
      <c r="I12" s="97">
        <v>1</v>
      </c>
      <c r="J12" s="97">
        <v>1</v>
      </c>
      <c r="K12" s="97">
        <v>1</v>
      </c>
      <c r="L12" s="97">
        <v>1</v>
      </c>
      <c r="M12" s="97">
        <v>1</v>
      </c>
      <c r="N12" s="97">
        <v>1</v>
      </c>
      <c r="O12" s="97">
        <v>1</v>
      </c>
      <c r="P12" s="97">
        <v>1</v>
      </c>
      <c r="Q12" s="97">
        <v>1</v>
      </c>
      <c r="R12" s="34"/>
      <c r="S12" s="20"/>
      <c r="T12" s="20"/>
      <c r="U12" s="15"/>
      <c r="V12" s="26">
        <f>SUM(E12:R12)</f>
        <v>13</v>
      </c>
      <c r="W12" s="26"/>
      <c r="X12" s="8"/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35"/>
      <c r="AH12" s="35"/>
      <c r="AI12" s="35"/>
      <c r="AJ12" s="15"/>
      <c r="AK12" s="35"/>
      <c r="AL12" s="35"/>
      <c r="AM12" s="35"/>
      <c r="AN12" s="35"/>
      <c r="AO12" s="35"/>
      <c r="AP12" s="35"/>
      <c r="AQ12" s="15"/>
      <c r="AR12" s="35"/>
      <c r="AS12" s="35"/>
      <c r="AT12" s="35"/>
      <c r="AU12" s="34"/>
      <c r="AV12" s="125">
        <f>SUM(Y12:AF12)</f>
        <v>8</v>
      </c>
      <c r="AW12" s="24"/>
      <c r="AX12" s="24"/>
      <c r="AY12" s="24"/>
      <c r="AZ12" s="24"/>
      <c r="BA12" s="24"/>
      <c r="BB12" s="24"/>
      <c r="BC12" s="24"/>
      <c r="BD12" s="24"/>
      <c r="BE12" s="115"/>
    </row>
    <row r="13" spans="1:57" ht="18" customHeight="1">
      <c r="A13" s="203"/>
      <c r="B13" s="237"/>
      <c r="C13" s="223" t="s">
        <v>38</v>
      </c>
      <c r="D13" s="27"/>
      <c r="E13" s="21"/>
      <c r="F13" s="21"/>
      <c r="G13" s="21"/>
      <c r="H13" s="21"/>
      <c r="I13" s="21"/>
      <c r="J13" s="21"/>
      <c r="K13" s="20"/>
      <c r="L13" s="20"/>
      <c r="M13" s="20"/>
      <c r="N13" s="20"/>
      <c r="O13" s="20"/>
      <c r="P13" s="20"/>
      <c r="Q13" s="20"/>
      <c r="R13" s="34"/>
      <c r="S13" s="20"/>
      <c r="T13" s="20"/>
      <c r="U13" s="15"/>
      <c r="V13" s="26"/>
      <c r="W13" s="26"/>
      <c r="X13" s="35"/>
      <c r="Y13" s="35"/>
      <c r="Z13" s="35"/>
      <c r="AA13" s="35"/>
      <c r="AB13" s="35"/>
      <c r="AC13" s="35"/>
      <c r="AD13" s="35"/>
      <c r="AE13" s="8"/>
      <c r="AF13" s="35"/>
      <c r="AG13" s="35"/>
      <c r="AH13" s="35"/>
      <c r="AI13" s="35"/>
      <c r="AJ13" s="15"/>
      <c r="AK13" s="35"/>
      <c r="AL13" s="35"/>
      <c r="AM13" s="35"/>
      <c r="AN13" s="35"/>
      <c r="AO13" s="35"/>
      <c r="AP13" s="35"/>
      <c r="AQ13" s="15"/>
      <c r="AR13" s="35"/>
      <c r="AS13" s="35"/>
      <c r="AT13" s="35"/>
      <c r="AU13" s="34"/>
      <c r="AV13" s="125"/>
      <c r="AW13" s="24"/>
      <c r="AX13" s="24"/>
      <c r="AY13" s="24"/>
      <c r="AZ13" s="24"/>
      <c r="BA13" s="24"/>
      <c r="BB13" s="24"/>
      <c r="BC13" s="24"/>
      <c r="BD13" s="24"/>
      <c r="BE13" s="115"/>
    </row>
    <row r="14" spans="1:57" ht="18" customHeight="1">
      <c r="A14" s="203"/>
      <c r="B14" s="238"/>
      <c r="C14" s="224"/>
      <c r="D14" s="27"/>
      <c r="E14" s="21"/>
      <c r="F14" s="21"/>
      <c r="G14" s="21"/>
      <c r="H14" s="21"/>
      <c r="I14" s="21"/>
      <c r="J14" s="21"/>
      <c r="K14" s="20"/>
      <c r="L14" s="20"/>
      <c r="M14" s="20"/>
      <c r="N14" s="20"/>
      <c r="O14" s="20"/>
      <c r="P14" s="20"/>
      <c r="Q14" s="20"/>
      <c r="R14" s="34"/>
      <c r="S14" s="20"/>
      <c r="T14" s="20"/>
      <c r="U14" s="15"/>
      <c r="V14" s="26"/>
      <c r="W14" s="26"/>
      <c r="X14" s="35"/>
      <c r="Y14" s="35"/>
      <c r="Z14" s="35"/>
      <c r="AA14" s="35"/>
      <c r="AB14" s="35"/>
      <c r="AC14" s="35"/>
      <c r="AD14" s="35"/>
      <c r="AE14" s="8"/>
      <c r="AF14" s="35"/>
      <c r="AG14" s="35"/>
      <c r="AH14" s="35"/>
      <c r="AI14" s="35"/>
      <c r="AJ14" s="15"/>
      <c r="AK14" s="35"/>
      <c r="AL14" s="35"/>
      <c r="AM14" s="35"/>
      <c r="AN14" s="35"/>
      <c r="AO14" s="35"/>
      <c r="AP14" s="35"/>
      <c r="AQ14" s="15"/>
      <c r="AR14" s="35"/>
      <c r="AS14" s="35"/>
      <c r="AT14" s="35"/>
      <c r="AU14" s="34"/>
      <c r="AV14" s="125"/>
      <c r="AW14" s="24"/>
      <c r="AX14" s="24"/>
      <c r="AY14" s="24"/>
      <c r="AZ14" s="24"/>
      <c r="BA14" s="24"/>
      <c r="BB14" s="24"/>
      <c r="BC14" s="24"/>
      <c r="BD14" s="24"/>
      <c r="BE14" s="115"/>
    </row>
    <row r="15" spans="1:57" ht="13.5" customHeight="1">
      <c r="A15" s="203"/>
      <c r="B15" s="235" t="s">
        <v>25</v>
      </c>
      <c r="C15" s="262" t="s">
        <v>57</v>
      </c>
      <c r="D15" s="266" t="s">
        <v>139</v>
      </c>
      <c r="E15" s="7">
        <v>6</v>
      </c>
      <c r="F15" s="7">
        <v>8</v>
      </c>
      <c r="G15" s="7">
        <v>6</v>
      </c>
      <c r="H15" s="7">
        <v>8</v>
      </c>
      <c r="I15" s="7">
        <v>6</v>
      </c>
      <c r="J15" s="7">
        <v>8</v>
      </c>
      <c r="K15" s="7">
        <v>6</v>
      </c>
      <c r="L15" s="7">
        <v>6</v>
      </c>
      <c r="M15" s="7">
        <v>6</v>
      </c>
      <c r="N15" s="7">
        <v>6</v>
      </c>
      <c r="O15" s="7">
        <v>6</v>
      </c>
      <c r="P15" s="7">
        <v>6</v>
      </c>
      <c r="Q15" s="19">
        <v>6</v>
      </c>
      <c r="R15" s="36">
        <v>6</v>
      </c>
      <c r="S15" s="20"/>
      <c r="T15" s="20"/>
      <c r="U15" s="15"/>
      <c r="V15" s="26">
        <f>SUM(E15:R15)</f>
        <v>90</v>
      </c>
      <c r="W15" s="26"/>
      <c r="X15" s="15"/>
      <c r="Y15" s="15"/>
      <c r="Z15" s="15"/>
      <c r="AA15" s="15"/>
      <c r="AB15" s="15"/>
      <c r="AC15" s="15"/>
      <c r="AD15" s="15"/>
      <c r="AE15" s="8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25"/>
      <c r="AW15" s="24"/>
      <c r="AX15" s="24"/>
      <c r="AY15" s="24"/>
      <c r="AZ15" s="24"/>
      <c r="BA15" s="24"/>
      <c r="BB15" s="24"/>
      <c r="BC15" s="24"/>
      <c r="BD15" s="24"/>
      <c r="BE15" s="115"/>
    </row>
    <row r="16" spans="1:57" ht="16.5" customHeight="1">
      <c r="A16" s="203"/>
      <c r="B16" s="236"/>
      <c r="C16" s="263"/>
      <c r="D16" s="267"/>
      <c r="E16" s="97">
        <f>E15/2</f>
        <v>3</v>
      </c>
      <c r="F16" s="97">
        <f aca="true" t="shared" si="0" ref="F16:R16">F15/2</f>
        <v>4</v>
      </c>
      <c r="G16" s="97">
        <f t="shared" si="0"/>
        <v>3</v>
      </c>
      <c r="H16" s="97">
        <f t="shared" si="0"/>
        <v>4</v>
      </c>
      <c r="I16" s="97">
        <f t="shared" si="0"/>
        <v>3</v>
      </c>
      <c r="J16" s="97">
        <f t="shared" si="0"/>
        <v>4</v>
      </c>
      <c r="K16" s="97">
        <f t="shared" si="0"/>
        <v>3</v>
      </c>
      <c r="L16" s="97">
        <f t="shared" si="0"/>
        <v>3</v>
      </c>
      <c r="M16" s="97">
        <f t="shared" si="0"/>
        <v>3</v>
      </c>
      <c r="N16" s="97">
        <f t="shared" si="0"/>
        <v>3</v>
      </c>
      <c r="O16" s="97">
        <f t="shared" si="0"/>
        <v>3</v>
      </c>
      <c r="P16" s="97">
        <f t="shared" si="0"/>
        <v>3</v>
      </c>
      <c r="Q16" s="97">
        <f t="shared" si="0"/>
        <v>3</v>
      </c>
      <c r="R16" s="99">
        <f t="shared" si="0"/>
        <v>3</v>
      </c>
      <c r="S16" s="20"/>
      <c r="T16" s="20"/>
      <c r="U16" s="15"/>
      <c r="V16" s="26">
        <f>SUM(E16:R16)</f>
        <v>45</v>
      </c>
      <c r="W16" s="26"/>
      <c r="X16" s="15"/>
      <c r="Y16" s="35"/>
      <c r="Z16" s="35"/>
      <c r="AA16" s="35"/>
      <c r="AB16" s="35"/>
      <c r="AC16" s="35"/>
      <c r="AD16" s="35"/>
      <c r="AE16" s="8"/>
      <c r="AF16" s="35"/>
      <c r="AG16" s="35"/>
      <c r="AH16" s="35"/>
      <c r="AI16" s="35"/>
      <c r="AJ16" s="15"/>
      <c r="AK16" s="35"/>
      <c r="AL16" s="35"/>
      <c r="AM16" s="35"/>
      <c r="AN16" s="35"/>
      <c r="AO16" s="35"/>
      <c r="AP16" s="35"/>
      <c r="AQ16" s="15"/>
      <c r="AR16" s="35"/>
      <c r="AS16" s="35"/>
      <c r="AT16" s="35"/>
      <c r="AU16" s="34"/>
      <c r="AV16" s="125"/>
      <c r="AW16" s="24"/>
      <c r="AX16" s="24"/>
      <c r="AY16" s="24"/>
      <c r="AZ16" s="24"/>
      <c r="BA16" s="24"/>
      <c r="BB16" s="24"/>
      <c r="BC16" s="24"/>
      <c r="BD16" s="24"/>
      <c r="BE16" s="115"/>
    </row>
    <row r="17" spans="1:57" ht="18" customHeight="1">
      <c r="A17" s="203"/>
      <c r="B17" s="235" t="s">
        <v>58</v>
      </c>
      <c r="C17" s="218" t="s">
        <v>59</v>
      </c>
      <c r="D17" s="257" t="s">
        <v>140</v>
      </c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"/>
      <c r="S17" s="7"/>
      <c r="T17" s="20"/>
      <c r="U17" s="15"/>
      <c r="V17" s="26"/>
      <c r="W17" s="26"/>
      <c r="X17" s="15">
        <v>6</v>
      </c>
      <c r="Y17" s="15">
        <v>6</v>
      </c>
      <c r="Z17" s="15">
        <v>6</v>
      </c>
      <c r="AA17" s="15">
        <v>4</v>
      </c>
      <c r="AB17" s="15">
        <v>6</v>
      </c>
      <c r="AC17" s="15">
        <v>4</v>
      </c>
      <c r="AD17" s="15">
        <v>4</v>
      </c>
      <c r="AE17" s="7">
        <v>4</v>
      </c>
      <c r="AF17" s="15">
        <v>6</v>
      </c>
      <c r="AG17" s="15"/>
      <c r="AH17" s="15"/>
      <c r="AI17" s="15"/>
      <c r="AJ17" s="15"/>
      <c r="AK17" s="35"/>
      <c r="AL17" s="35"/>
      <c r="AM17" s="35"/>
      <c r="AN17" s="35"/>
      <c r="AO17" s="35"/>
      <c r="AP17" s="35"/>
      <c r="AQ17" s="15"/>
      <c r="AR17" s="35"/>
      <c r="AS17" s="35"/>
      <c r="AT17" s="35"/>
      <c r="AU17" s="35"/>
      <c r="AV17" s="125">
        <f>SUM(X17:AF17)</f>
        <v>46</v>
      </c>
      <c r="AW17" s="24"/>
      <c r="AX17" s="24"/>
      <c r="AY17" s="24"/>
      <c r="AZ17" s="24"/>
      <c r="BA17" s="24"/>
      <c r="BB17" s="24"/>
      <c r="BC17" s="24"/>
      <c r="BD17" s="24"/>
      <c r="BE17" s="115"/>
    </row>
    <row r="18" spans="1:57" ht="17.25" customHeight="1">
      <c r="A18" s="203"/>
      <c r="B18" s="236"/>
      <c r="C18" s="219"/>
      <c r="D18" s="258"/>
      <c r="E18" s="21"/>
      <c r="F18" s="21"/>
      <c r="G18" s="21"/>
      <c r="H18" s="21"/>
      <c r="I18" s="21"/>
      <c r="J18" s="21"/>
      <c r="K18" s="20"/>
      <c r="L18" s="20"/>
      <c r="M18" s="20"/>
      <c r="N18" s="20"/>
      <c r="O18" s="20"/>
      <c r="P18" s="20"/>
      <c r="Q18" s="20"/>
      <c r="R18" s="34"/>
      <c r="S18" s="20"/>
      <c r="T18" s="20"/>
      <c r="U18" s="15"/>
      <c r="V18" s="26"/>
      <c r="W18" s="26"/>
      <c r="X18" s="8">
        <f aca="true" t="shared" si="1" ref="X18:AD18">X17/2</f>
        <v>3</v>
      </c>
      <c r="Y18" s="8">
        <f t="shared" si="1"/>
        <v>3</v>
      </c>
      <c r="Z18" s="8">
        <f t="shared" si="1"/>
        <v>3</v>
      </c>
      <c r="AA18" s="8">
        <f t="shared" si="1"/>
        <v>2</v>
      </c>
      <c r="AB18" s="8">
        <f t="shared" si="1"/>
        <v>3</v>
      </c>
      <c r="AC18" s="8">
        <f t="shared" si="1"/>
        <v>2</v>
      </c>
      <c r="AD18" s="8">
        <f t="shared" si="1"/>
        <v>2</v>
      </c>
      <c r="AE18" s="8">
        <f>AE17/2</f>
        <v>2</v>
      </c>
      <c r="AF18" s="8">
        <f>AF17/2</f>
        <v>3</v>
      </c>
      <c r="AG18" s="35"/>
      <c r="AH18" s="35"/>
      <c r="AI18" s="35"/>
      <c r="AJ18" s="15"/>
      <c r="AK18" s="35"/>
      <c r="AL18" s="35"/>
      <c r="AM18" s="35"/>
      <c r="AN18" s="35"/>
      <c r="AO18" s="35"/>
      <c r="AP18" s="35"/>
      <c r="AQ18" s="15"/>
      <c r="AR18" s="35"/>
      <c r="AS18" s="35"/>
      <c r="AT18" s="35"/>
      <c r="AU18" s="34"/>
      <c r="AV18" s="125">
        <f>SUM(X18:AF18)</f>
        <v>23</v>
      </c>
      <c r="AW18" s="24"/>
      <c r="AX18" s="24"/>
      <c r="AY18" s="24"/>
      <c r="AZ18" s="24"/>
      <c r="BA18" s="24"/>
      <c r="BB18" s="24"/>
      <c r="BC18" s="24"/>
      <c r="BD18" s="24"/>
      <c r="BE18" s="115"/>
    </row>
    <row r="19" spans="1:57" ht="23.25" customHeight="1">
      <c r="A19" s="203"/>
      <c r="B19" s="254" t="s">
        <v>36</v>
      </c>
      <c r="C19" s="223" t="s">
        <v>35</v>
      </c>
      <c r="D19" s="211"/>
      <c r="E19" s="8"/>
      <c r="F19" s="8"/>
      <c r="G19" s="8"/>
      <c r="H19" s="8"/>
      <c r="I19" s="8"/>
      <c r="J19" s="8"/>
      <c r="K19" s="7"/>
      <c r="L19" s="7"/>
      <c r="M19" s="7"/>
      <c r="N19" s="7"/>
      <c r="O19" s="7"/>
      <c r="P19" s="7"/>
      <c r="Q19" s="7"/>
      <c r="R19" s="15"/>
      <c r="S19" s="7"/>
      <c r="T19" s="7"/>
      <c r="U19" s="15"/>
      <c r="V19" s="26"/>
      <c r="W19" s="26"/>
      <c r="X19" s="98"/>
      <c r="Y19" s="15"/>
      <c r="Z19" s="15"/>
      <c r="AA19" s="15"/>
      <c r="AB19" s="15"/>
      <c r="AC19" s="35"/>
      <c r="AD19" s="15"/>
      <c r="AE19" s="15"/>
      <c r="AF19" s="15"/>
      <c r="AG19" s="15"/>
      <c r="AH19" s="35"/>
      <c r="AI19" s="15"/>
      <c r="AJ19" s="7"/>
      <c r="AK19" s="264" t="s">
        <v>40</v>
      </c>
      <c r="AL19" s="100"/>
      <c r="AM19" s="100"/>
      <c r="AN19" s="100"/>
      <c r="AO19" s="35"/>
      <c r="AP19" s="35"/>
      <c r="AQ19" s="15"/>
      <c r="AR19" s="35"/>
      <c r="AS19" s="35"/>
      <c r="AT19" s="35"/>
      <c r="AU19" s="35"/>
      <c r="AV19" s="125"/>
      <c r="AW19" s="24"/>
      <c r="AX19" s="24"/>
      <c r="AY19" s="24"/>
      <c r="AZ19" s="24"/>
      <c r="BA19" s="24"/>
      <c r="BB19" s="24"/>
      <c r="BC19" s="24"/>
      <c r="BD19" s="24"/>
      <c r="BE19" s="115"/>
    </row>
    <row r="20" spans="1:57" ht="18" customHeight="1">
      <c r="A20" s="203"/>
      <c r="B20" s="255"/>
      <c r="C20" s="256"/>
      <c r="D20" s="25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0"/>
      <c r="R20" s="34"/>
      <c r="S20" s="20"/>
      <c r="T20" s="20"/>
      <c r="U20" s="34"/>
      <c r="V20" s="26"/>
      <c r="W20" s="26"/>
      <c r="X20" s="98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7"/>
      <c r="AK20" s="265"/>
      <c r="AL20" s="100"/>
      <c r="AM20" s="100"/>
      <c r="AN20" s="100"/>
      <c r="AO20" s="15"/>
      <c r="AP20" s="34"/>
      <c r="AQ20" s="15"/>
      <c r="AR20" s="34"/>
      <c r="AS20" s="34"/>
      <c r="AT20" s="34"/>
      <c r="AU20" s="34"/>
      <c r="AV20" s="125"/>
      <c r="AW20" s="24"/>
      <c r="AX20" s="24"/>
      <c r="AY20" s="24"/>
      <c r="AZ20" s="24"/>
      <c r="BA20" s="24"/>
      <c r="BB20" s="24"/>
      <c r="BC20" s="24"/>
      <c r="BD20" s="24"/>
      <c r="BE20" s="115"/>
    </row>
    <row r="21" spans="1:57" ht="16.5" customHeight="1">
      <c r="A21" s="203"/>
      <c r="B21" s="243" t="s">
        <v>50</v>
      </c>
      <c r="C21" s="230" t="s">
        <v>31</v>
      </c>
      <c r="D21" s="260" t="s">
        <v>141</v>
      </c>
      <c r="E21" s="19">
        <v>20</v>
      </c>
      <c r="F21" s="19">
        <v>18</v>
      </c>
      <c r="G21" s="19">
        <v>18</v>
      </c>
      <c r="H21" s="19">
        <v>18</v>
      </c>
      <c r="I21" s="19">
        <v>18</v>
      </c>
      <c r="J21" s="19">
        <v>18</v>
      </c>
      <c r="K21" s="19">
        <v>18</v>
      </c>
      <c r="L21" s="19">
        <v>20</v>
      </c>
      <c r="M21" s="19">
        <v>18</v>
      </c>
      <c r="N21" s="19">
        <v>20</v>
      </c>
      <c r="O21" s="19">
        <v>18</v>
      </c>
      <c r="P21" s="19">
        <v>18</v>
      </c>
      <c r="Q21" s="19">
        <v>18</v>
      </c>
      <c r="R21" s="36">
        <v>6</v>
      </c>
      <c r="S21" s="20"/>
      <c r="T21" s="20"/>
      <c r="U21" s="15"/>
      <c r="V21" s="26">
        <f>SUM(E21:R21)+6</f>
        <v>252</v>
      </c>
      <c r="W21" s="26"/>
      <c r="X21" s="36">
        <v>18</v>
      </c>
      <c r="Y21" s="36">
        <v>16</v>
      </c>
      <c r="Z21" s="36">
        <v>18</v>
      </c>
      <c r="AA21" s="36">
        <v>14</v>
      </c>
      <c r="AB21" s="36">
        <v>12</v>
      </c>
      <c r="AC21" s="36">
        <v>16</v>
      </c>
      <c r="AD21" s="36">
        <v>14</v>
      </c>
      <c r="AE21" s="36">
        <v>16</v>
      </c>
      <c r="AF21" s="36">
        <v>14</v>
      </c>
      <c r="AG21" s="34"/>
      <c r="AH21" s="34"/>
      <c r="AI21" s="34"/>
      <c r="AJ21" s="34"/>
      <c r="AK21" s="100"/>
      <c r="AL21" s="100"/>
      <c r="AM21" s="100"/>
      <c r="AN21" s="100"/>
      <c r="AO21" s="34"/>
      <c r="AP21" s="34"/>
      <c r="AQ21" s="15"/>
      <c r="AR21" s="34"/>
      <c r="AS21" s="34"/>
      <c r="AT21" s="34"/>
      <c r="AU21" s="34"/>
      <c r="AV21" s="125">
        <f>SUM(X21:AF21)</f>
        <v>138</v>
      </c>
      <c r="AW21" s="24"/>
      <c r="AX21" s="24"/>
      <c r="AY21" s="24"/>
      <c r="AZ21" s="24"/>
      <c r="BA21" s="24"/>
      <c r="BB21" s="24"/>
      <c r="BC21" s="24"/>
      <c r="BD21" s="24"/>
      <c r="BE21" s="115"/>
    </row>
    <row r="22" spans="1:57" ht="19.5" customHeight="1">
      <c r="A22" s="203"/>
      <c r="B22" s="255"/>
      <c r="C22" s="261"/>
      <c r="D22" s="259"/>
      <c r="E22" s="97">
        <f>E21/2</f>
        <v>10</v>
      </c>
      <c r="F22" s="97">
        <f aca="true" t="shared" si="2" ref="F22:Q22">F21/2</f>
        <v>9</v>
      </c>
      <c r="G22" s="97">
        <f t="shared" si="2"/>
        <v>9</v>
      </c>
      <c r="H22" s="97">
        <f t="shared" si="2"/>
        <v>9</v>
      </c>
      <c r="I22" s="97">
        <f t="shared" si="2"/>
        <v>9</v>
      </c>
      <c r="J22" s="97">
        <f t="shared" si="2"/>
        <v>9</v>
      </c>
      <c r="K22" s="97">
        <f t="shared" si="2"/>
        <v>9</v>
      </c>
      <c r="L22" s="97">
        <f t="shared" si="2"/>
        <v>10</v>
      </c>
      <c r="M22" s="97">
        <f t="shared" si="2"/>
        <v>9</v>
      </c>
      <c r="N22" s="97">
        <f t="shared" si="2"/>
        <v>10</v>
      </c>
      <c r="O22" s="97">
        <f t="shared" si="2"/>
        <v>9</v>
      </c>
      <c r="P22" s="97">
        <f t="shared" si="2"/>
        <v>9</v>
      </c>
      <c r="Q22" s="97">
        <f t="shared" si="2"/>
        <v>9</v>
      </c>
      <c r="R22" s="99">
        <v>3</v>
      </c>
      <c r="S22" s="7"/>
      <c r="T22" s="7"/>
      <c r="U22" s="15"/>
      <c r="V22" s="26">
        <f>SUM(E22:R22)</f>
        <v>123</v>
      </c>
      <c r="W22" s="26"/>
      <c r="X22" s="97">
        <f aca="true" t="shared" si="3" ref="X22:AD22">X21/2</f>
        <v>9</v>
      </c>
      <c r="Y22" s="97">
        <f t="shared" si="3"/>
        <v>8</v>
      </c>
      <c r="Z22" s="97">
        <f t="shared" si="3"/>
        <v>9</v>
      </c>
      <c r="AA22" s="97">
        <f t="shared" si="3"/>
        <v>7</v>
      </c>
      <c r="AB22" s="97">
        <f t="shared" si="3"/>
        <v>6</v>
      </c>
      <c r="AC22" s="97">
        <f t="shared" si="3"/>
        <v>8</v>
      </c>
      <c r="AD22" s="97">
        <f t="shared" si="3"/>
        <v>7</v>
      </c>
      <c r="AE22" s="97">
        <f>AE21/2</f>
        <v>8</v>
      </c>
      <c r="AF22" s="97">
        <f>AF21/2</f>
        <v>7</v>
      </c>
      <c r="AG22" s="20"/>
      <c r="AH22" s="20"/>
      <c r="AI22" s="20"/>
      <c r="AJ22" s="20"/>
      <c r="AK22" s="100"/>
      <c r="AL22" s="100"/>
      <c r="AM22" s="100"/>
      <c r="AN22" s="100"/>
      <c r="AO22" s="20"/>
      <c r="AP22" s="34"/>
      <c r="AQ22" s="15"/>
      <c r="AR22" s="34"/>
      <c r="AS22" s="34"/>
      <c r="AT22" s="34"/>
      <c r="AU22" s="15"/>
      <c r="AV22" s="125">
        <f>SUM(X22:AF22)</f>
        <v>69</v>
      </c>
      <c r="AW22" s="24"/>
      <c r="AX22" s="24"/>
      <c r="AY22" s="24"/>
      <c r="AZ22" s="24"/>
      <c r="BA22" s="24"/>
      <c r="BB22" s="24"/>
      <c r="BC22" s="24"/>
      <c r="BD22" s="24"/>
      <c r="BE22" s="115"/>
    </row>
    <row r="23" spans="1:57" ht="18" customHeight="1">
      <c r="A23" s="203"/>
      <c r="B23" s="93" t="s">
        <v>51</v>
      </c>
      <c r="C23" s="28"/>
      <c r="D23" s="8" t="s">
        <v>61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5"/>
      <c r="S23" s="7">
        <v>36</v>
      </c>
      <c r="T23" s="7">
        <v>36</v>
      </c>
      <c r="U23" s="15">
        <v>36</v>
      </c>
      <c r="V23" s="26">
        <v>108</v>
      </c>
      <c r="W23" s="26"/>
      <c r="X23" s="20"/>
      <c r="Y23" s="7"/>
      <c r="Z23" s="7"/>
      <c r="AA23" s="7"/>
      <c r="AB23" s="7"/>
      <c r="AC23" s="7"/>
      <c r="AD23" s="7"/>
      <c r="AE23" s="20"/>
      <c r="AF23" s="7"/>
      <c r="AG23" s="7"/>
      <c r="AH23" s="7"/>
      <c r="AI23" s="7"/>
      <c r="AJ23" s="7"/>
      <c r="AK23" s="100"/>
      <c r="AL23" s="100"/>
      <c r="AM23" s="100"/>
      <c r="AN23" s="100"/>
      <c r="AO23" s="7"/>
      <c r="AP23" s="15"/>
      <c r="AQ23" s="15"/>
      <c r="AR23" s="15"/>
      <c r="AS23" s="15"/>
      <c r="AT23" s="15"/>
      <c r="AU23" s="15"/>
      <c r="AV23" s="125"/>
      <c r="AW23" s="24"/>
      <c r="AX23" s="24"/>
      <c r="AY23" s="24"/>
      <c r="AZ23" s="24"/>
      <c r="BA23" s="24"/>
      <c r="BB23" s="24"/>
      <c r="BC23" s="24"/>
      <c r="BD23" s="24"/>
      <c r="BE23" s="115"/>
    </row>
    <row r="24" spans="1:57" s="117" customFormat="1" ht="18" customHeight="1">
      <c r="A24" s="203"/>
      <c r="B24" s="92" t="s">
        <v>62</v>
      </c>
      <c r="C24" s="44"/>
      <c r="D24" s="8" t="s">
        <v>132</v>
      </c>
      <c r="E24" s="8"/>
      <c r="F24" s="8"/>
      <c r="G24" s="8"/>
      <c r="H24" s="8"/>
      <c r="I24" s="8"/>
      <c r="J24" s="8"/>
      <c r="K24" s="7"/>
      <c r="L24" s="7"/>
      <c r="M24" s="7"/>
      <c r="N24" s="7"/>
      <c r="O24" s="7"/>
      <c r="P24" s="7"/>
      <c r="Q24" s="7"/>
      <c r="R24" s="15"/>
      <c r="S24" s="7"/>
      <c r="T24" s="7"/>
      <c r="U24" s="96"/>
      <c r="V24" s="26"/>
      <c r="W24" s="26"/>
      <c r="X24" s="7"/>
      <c r="Y24" s="7"/>
      <c r="Z24" s="7"/>
      <c r="AA24" s="7"/>
      <c r="AB24" s="7"/>
      <c r="AC24" s="8"/>
      <c r="AD24" s="7"/>
      <c r="AE24" s="7"/>
      <c r="AF24" s="7"/>
      <c r="AG24" s="7"/>
      <c r="AH24" s="7">
        <v>36</v>
      </c>
      <c r="AI24" s="7">
        <v>36</v>
      </c>
      <c r="AJ24" s="7">
        <v>36</v>
      </c>
      <c r="AK24" s="100"/>
      <c r="AL24" s="100"/>
      <c r="AM24" s="100"/>
      <c r="AN24" s="100"/>
      <c r="AO24" s="8"/>
      <c r="AP24" s="35"/>
      <c r="AQ24" s="15"/>
      <c r="AR24" s="35"/>
      <c r="AS24" s="35"/>
      <c r="AT24" s="35"/>
      <c r="AU24" s="35"/>
      <c r="AV24" s="125">
        <f>SUM(AH24:AJ24)</f>
        <v>108</v>
      </c>
      <c r="AW24" s="24"/>
      <c r="AX24" s="24"/>
      <c r="AY24" s="24"/>
      <c r="AZ24" s="24"/>
      <c r="BA24" s="24"/>
      <c r="BB24" s="24"/>
      <c r="BC24" s="24"/>
      <c r="BD24" s="24"/>
      <c r="BE24" s="116"/>
    </row>
    <row r="25" spans="1:57" ht="18" customHeight="1">
      <c r="A25" s="203"/>
      <c r="B25" s="254" t="s">
        <v>63</v>
      </c>
      <c r="C25" s="204" t="s">
        <v>64</v>
      </c>
      <c r="D25" s="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34"/>
      <c r="S25" s="20"/>
      <c r="T25" s="20"/>
      <c r="U25" s="15"/>
      <c r="V25" s="26"/>
      <c r="W25" s="26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7"/>
      <c r="AI25" s="7"/>
      <c r="AJ25" s="7"/>
      <c r="AK25" s="264" t="s">
        <v>40</v>
      </c>
      <c r="AL25" s="100"/>
      <c r="AM25" s="100"/>
      <c r="AN25" s="100"/>
      <c r="AO25" s="7"/>
      <c r="AP25" s="7"/>
      <c r="AQ25" s="15"/>
      <c r="AR25" s="34"/>
      <c r="AS25" s="15"/>
      <c r="AT25" s="15"/>
      <c r="AU25" s="15"/>
      <c r="AV25" s="125"/>
      <c r="AW25" s="24"/>
      <c r="AX25" s="24"/>
      <c r="AY25" s="24"/>
      <c r="AZ25" s="24"/>
      <c r="BA25" s="24"/>
      <c r="BB25" s="24"/>
      <c r="BC25" s="24"/>
      <c r="BD25" s="24"/>
      <c r="BE25" s="115"/>
    </row>
    <row r="26" spans="1:57" ht="18" customHeight="1">
      <c r="A26" s="203"/>
      <c r="B26" s="255"/>
      <c r="C26" s="205"/>
      <c r="D26" s="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4"/>
      <c r="S26" s="20"/>
      <c r="T26" s="20"/>
      <c r="U26" s="15"/>
      <c r="V26" s="26"/>
      <c r="W26" s="26"/>
      <c r="X26" s="20"/>
      <c r="Y26" s="20"/>
      <c r="Z26" s="20"/>
      <c r="AA26" s="20"/>
      <c r="AB26" s="20"/>
      <c r="AC26" s="20"/>
      <c r="AD26" s="20"/>
      <c r="AE26" s="20"/>
      <c r="AF26" s="20"/>
      <c r="AG26" s="7"/>
      <c r="AH26" s="7"/>
      <c r="AI26" s="7"/>
      <c r="AJ26" s="7"/>
      <c r="AK26" s="265"/>
      <c r="AL26" s="100"/>
      <c r="AM26" s="100"/>
      <c r="AN26" s="100"/>
      <c r="AO26" s="7"/>
      <c r="AP26" s="7"/>
      <c r="AQ26" s="15"/>
      <c r="AR26" s="34"/>
      <c r="AS26" s="15"/>
      <c r="AT26" s="15"/>
      <c r="AU26" s="15"/>
      <c r="AV26" s="125"/>
      <c r="AW26" s="24"/>
      <c r="AX26" s="24"/>
      <c r="AY26" s="24"/>
      <c r="AZ26" s="24"/>
      <c r="BA26" s="24"/>
      <c r="BB26" s="24"/>
      <c r="BC26" s="24"/>
      <c r="BD26" s="24"/>
      <c r="BE26" s="115"/>
    </row>
    <row r="27" spans="1:57" ht="18" customHeight="1">
      <c r="A27" s="203"/>
      <c r="B27" s="235" t="s">
        <v>65</v>
      </c>
      <c r="C27" s="218" t="s">
        <v>143</v>
      </c>
      <c r="D27" s="257" t="s">
        <v>142</v>
      </c>
      <c r="E27" s="7">
        <v>6</v>
      </c>
      <c r="F27" s="7">
        <v>6</v>
      </c>
      <c r="G27" s="7">
        <v>8</v>
      </c>
      <c r="H27" s="7">
        <v>6</v>
      </c>
      <c r="I27" s="7">
        <v>8</v>
      </c>
      <c r="J27" s="7">
        <v>6</v>
      </c>
      <c r="K27" s="7">
        <v>8</v>
      </c>
      <c r="L27" s="7">
        <v>6</v>
      </c>
      <c r="M27" s="7">
        <v>8</v>
      </c>
      <c r="N27" s="7">
        <v>6</v>
      </c>
      <c r="O27" s="7">
        <v>6</v>
      </c>
      <c r="P27" s="7">
        <v>6</v>
      </c>
      <c r="Q27" s="19">
        <v>6</v>
      </c>
      <c r="R27" s="36">
        <v>6</v>
      </c>
      <c r="S27" s="20"/>
      <c r="T27" s="20"/>
      <c r="U27" s="15"/>
      <c r="V27" s="26">
        <f>SUM(E27:R27)</f>
        <v>92</v>
      </c>
      <c r="W27" s="26"/>
      <c r="X27" s="19">
        <v>12</v>
      </c>
      <c r="Y27" s="19">
        <v>10</v>
      </c>
      <c r="Z27" s="19">
        <v>8</v>
      </c>
      <c r="AA27" s="19">
        <v>8</v>
      </c>
      <c r="AB27" s="19">
        <v>8</v>
      </c>
      <c r="AC27" s="19">
        <v>6</v>
      </c>
      <c r="AD27" s="19">
        <v>8</v>
      </c>
      <c r="AE27" s="19">
        <v>6</v>
      </c>
      <c r="AF27" s="19">
        <v>6</v>
      </c>
      <c r="AG27" s="19"/>
      <c r="AH27" s="19"/>
      <c r="AI27" s="19"/>
      <c r="AJ27" s="7"/>
      <c r="AK27" s="100"/>
      <c r="AL27" s="100"/>
      <c r="AM27" s="100"/>
      <c r="AN27" s="100"/>
      <c r="AO27" s="20"/>
      <c r="AP27" s="34"/>
      <c r="AQ27" s="15"/>
      <c r="AR27" s="34"/>
      <c r="AS27" s="34"/>
      <c r="AT27" s="34"/>
      <c r="AU27" s="34"/>
      <c r="AV27" s="125">
        <f>SUM(X27:AF27)</f>
        <v>72</v>
      </c>
      <c r="AW27" s="24"/>
      <c r="AX27" s="24"/>
      <c r="AY27" s="24"/>
      <c r="AZ27" s="24"/>
      <c r="BA27" s="24"/>
      <c r="BB27" s="24"/>
      <c r="BC27" s="24"/>
      <c r="BD27" s="24"/>
      <c r="BE27" s="115"/>
    </row>
    <row r="28" spans="1:57" ht="18" customHeight="1">
      <c r="A28" s="203"/>
      <c r="B28" s="236"/>
      <c r="C28" s="219"/>
      <c r="D28" s="258"/>
      <c r="E28" s="97">
        <f>E27/2</f>
        <v>3</v>
      </c>
      <c r="F28" s="97">
        <f aca="true" t="shared" si="4" ref="F28:R28">F27/2</f>
        <v>3</v>
      </c>
      <c r="G28" s="97">
        <f t="shared" si="4"/>
        <v>4</v>
      </c>
      <c r="H28" s="97">
        <f t="shared" si="4"/>
        <v>3</v>
      </c>
      <c r="I28" s="97">
        <f t="shared" si="4"/>
        <v>4</v>
      </c>
      <c r="J28" s="97">
        <f t="shared" si="4"/>
        <v>3</v>
      </c>
      <c r="K28" s="97">
        <f t="shared" si="4"/>
        <v>4</v>
      </c>
      <c r="L28" s="97">
        <f t="shared" si="4"/>
        <v>3</v>
      </c>
      <c r="M28" s="97">
        <f t="shared" si="4"/>
        <v>4</v>
      </c>
      <c r="N28" s="97">
        <f t="shared" si="4"/>
        <v>3</v>
      </c>
      <c r="O28" s="97">
        <f t="shared" si="4"/>
        <v>3</v>
      </c>
      <c r="P28" s="97">
        <f t="shared" si="4"/>
        <v>3</v>
      </c>
      <c r="Q28" s="97">
        <f t="shared" si="4"/>
        <v>3</v>
      </c>
      <c r="R28" s="99">
        <f t="shared" si="4"/>
        <v>3</v>
      </c>
      <c r="S28" s="20"/>
      <c r="T28" s="20"/>
      <c r="U28" s="15"/>
      <c r="V28" s="26">
        <f>SUM(E28:R28)</f>
        <v>46</v>
      </c>
      <c r="W28" s="26"/>
      <c r="X28" s="97">
        <f aca="true" t="shared" si="5" ref="X28:AD28">X27/2</f>
        <v>6</v>
      </c>
      <c r="Y28" s="97">
        <f t="shared" si="5"/>
        <v>5</v>
      </c>
      <c r="Z28" s="97">
        <f t="shared" si="5"/>
        <v>4</v>
      </c>
      <c r="AA28" s="97">
        <f t="shared" si="5"/>
        <v>4</v>
      </c>
      <c r="AB28" s="97">
        <f t="shared" si="5"/>
        <v>4</v>
      </c>
      <c r="AC28" s="97">
        <f t="shared" si="5"/>
        <v>3</v>
      </c>
      <c r="AD28" s="97">
        <f t="shared" si="5"/>
        <v>4</v>
      </c>
      <c r="AE28" s="97">
        <f>AE27/2</f>
        <v>3</v>
      </c>
      <c r="AF28" s="97">
        <f>AF27/2</f>
        <v>3</v>
      </c>
      <c r="AG28" s="20"/>
      <c r="AH28" s="20"/>
      <c r="AI28" s="8"/>
      <c r="AJ28" s="8"/>
      <c r="AK28" s="8"/>
      <c r="AL28" s="8"/>
      <c r="AM28" s="8"/>
      <c r="AN28" s="8"/>
      <c r="AO28" s="8"/>
      <c r="AP28" s="35"/>
      <c r="AQ28" s="15"/>
      <c r="AR28" s="35"/>
      <c r="AS28" s="35"/>
      <c r="AT28" s="35"/>
      <c r="AU28" s="35"/>
      <c r="AV28" s="125">
        <f>SUM(X28:AF28)</f>
        <v>36</v>
      </c>
      <c r="AW28" s="24"/>
      <c r="AX28" s="24"/>
      <c r="AY28" s="24"/>
      <c r="AZ28" s="24"/>
      <c r="BA28" s="24"/>
      <c r="BB28" s="24"/>
      <c r="BC28" s="24"/>
      <c r="BD28" s="24"/>
      <c r="BE28" s="115"/>
    </row>
    <row r="29" spans="1:57" ht="18" customHeight="1">
      <c r="A29" s="203"/>
      <c r="B29" s="93" t="s">
        <v>66</v>
      </c>
      <c r="C29" s="23"/>
      <c r="D29" s="22" t="s">
        <v>46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4"/>
      <c r="S29" s="20"/>
      <c r="T29" s="20"/>
      <c r="U29" s="15"/>
      <c r="V29" s="26"/>
      <c r="W29" s="26"/>
      <c r="X29" s="20"/>
      <c r="Y29" s="20"/>
      <c r="Z29" s="19"/>
      <c r="AA29" s="19">
        <v>6</v>
      </c>
      <c r="AB29" s="19">
        <v>6</v>
      </c>
      <c r="AC29" s="19">
        <v>6</v>
      </c>
      <c r="AD29" s="19">
        <v>6</v>
      </c>
      <c r="AE29" s="19">
        <v>6</v>
      </c>
      <c r="AF29" s="19">
        <v>6</v>
      </c>
      <c r="AG29" s="19"/>
      <c r="AH29" s="19"/>
      <c r="AI29" s="19"/>
      <c r="AJ29" s="19"/>
      <c r="AK29" s="20"/>
      <c r="AL29" s="20"/>
      <c r="AM29" s="19"/>
      <c r="AN29" s="19"/>
      <c r="AO29" s="19"/>
      <c r="AP29" s="34"/>
      <c r="AQ29" s="15"/>
      <c r="AR29" s="34"/>
      <c r="AS29" s="34"/>
      <c r="AT29" s="34"/>
      <c r="AU29" s="34"/>
      <c r="AV29" s="125">
        <f>SUM(AA29:AF29)</f>
        <v>36</v>
      </c>
      <c r="AW29" s="24"/>
      <c r="AX29" s="24"/>
      <c r="AY29" s="24"/>
      <c r="AZ29" s="24"/>
      <c r="BA29" s="24"/>
      <c r="BB29" s="24"/>
      <c r="BC29" s="24"/>
      <c r="BD29" s="24"/>
      <c r="BE29" s="115"/>
    </row>
    <row r="30" spans="1:57" ht="18" customHeight="1">
      <c r="A30" s="203"/>
      <c r="B30" s="92" t="s">
        <v>67</v>
      </c>
      <c r="C30" s="118"/>
      <c r="D30" s="8" t="s">
        <v>46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34"/>
      <c r="S30" s="20"/>
      <c r="T30" s="20"/>
      <c r="U30" s="15"/>
      <c r="V30" s="26"/>
      <c r="W30" s="26"/>
      <c r="X30" s="20"/>
      <c r="Y30" s="20"/>
      <c r="Z30" s="20"/>
      <c r="AA30" s="20"/>
      <c r="AB30" s="20"/>
      <c r="AC30" s="20"/>
      <c r="AD30" s="20"/>
      <c r="AE30" s="20"/>
      <c r="AF30" s="19"/>
      <c r="AG30" s="19">
        <v>36</v>
      </c>
      <c r="AH30" s="19"/>
      <c r="AI30" s="19"/>
      <c r="AJ30" s="19"/>
      <c r="AK30" s="19"/>
      <c r="AL30" s="20"/>
      <c r="AM30" s="19"/>
      <c r="AN30" s="19"/>
      <c r="AO30" s="19"/>
      <c r="AP30" s="34"/>
      <c r="AQ30" s="34"/>
      <c r="AR30" s="34"/>
      <c r="AS30" s="34"/>
      <c r="AT30" s="34"/>
      <c r="AU30" s="34"/>
      <c r="AV30" s="125">
        <f>SUM(AG30)</f>
        <v>36</v>
      </c>
      <c r="AW30" s="24"/>
      <c r="AX30" s="24"/>
      <c r="AY30" s="24"/>
      <c r="AZ30" s="24"/>
      <c r="BA30" s="24"/>
      <c r="BB30" s="24"/>
      <c r="BC30" s="24"/>
      <c r="BD30" s="24"/>
      <c r="BE30" s="115"/>
    </row>
    <row r="31" spans="1:57" ht="18" customHeight="1">
      <c r="A31" s="203"/>
      <c r="B31" s="92"/>
      <c r="C31" s="118" t="s">
        <v>70</v>
      </c>
      <c r="D31" s="8" t="s">
        <v>55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4"/>
      <c r="S31" s="20"/>
      <c r="T31" s="20"/>
      <c r="U31" s="15"/>
      <c r="V31" s="26"/>
      <c r="W31" s="26"/>
      <c r="X31" s="20"/>
      <c r="Y31" s="20"/>
      <c r="Z31" s="20"/>
      <c r="AA31" s="20"/>
      <c r="AB31" s="20"/>
      <c r="AC31" s="20"/>
      <c r="AD31" s="20"/>
      <c r="AE31" s="20"/>
      <c r="AF31" s="19"/>
      <c r="AG31" s="19"/>
      <c r="AH31" s="19"/>
      <c r="AI31" s="20"/>
      <c r="AJ31" s="20"/>
      <c r="AK31" s="19"/>
      <c r="AL31" s="19">
        <v>36</v>
      </c>
      <c r="AM31" s="19">
        <v>36</v>
      </c>
      <c r="AN31" s="19">
        <v>36</v>
      </c>
      <c r="AO31" s="19">
        <v>36</v>
      </c>
      <c r="AP31" s="36"/>
      <c r="AQ31" s="36"/>
      <c r="AR31" s="34"/>
      <c r="AS31" s="34"/>
      <c r="AT31" s="34"/>
      <c r="AU31" s="34"/>
      <c r="AV31" s="125">
        <f>SUM(AL31:AO31)</f>
        <v>144</v>
      </c>
      <c r="AW31" s="24"/>
      <c r="AX31" s="24"/>
      <c r="AY31" s="24"/>
      <c r="AZ31" s="24"/>
      <c r="BA31" s="24"/>
      <c r="BB31" s="24"/>
      <c r="BC31" s="24"/>
      <c r="BD31" s="24"/>
      <c r="BE31" s="115"/>
    </row>
    <row r="32" spans="1:57" ht="18" customHeight="1">
      <c r="A32" s="203"/>
      <c r="B32" s="92"/>
      <c r="C32" s="118" t="s">
        <v>68</v>
      </c>
      <c r="D32" s="8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4"/>
      <c r="S32" s="20"/>
      <c r="T32" s="20"/>
      <c r="U32" s="15"/>
      <c r="V32" s="26"/>
      <c r="W32" s="26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19"/>
      <c r="AL32" s="19"/>
      <c r="AM32" s="19"/>
      <c r="AN32" s="19"/>
      <c r="AO32" s="19"/>
      <c r="AP32" s="15">
        <v>36</v>
      </c>
      <c r="AQ32" s="15">
        <v>36</v>
      </c>
      <c r="AR32" s="15">
        <v>36</v>
      </c>
      <c r="AS32" s="15">
        <v>36</v>
      </c>
      <c r="AT32" s="15"/>
      <c r="AU32" s="34"/>
      <c r="AV32" s="125">
        <f>SUM(AP32:AS32)</f>
        <v>144</v>
      </c>
      <c r="AW32" s="24"/>
      <c r="AX32" s="24"/>
      <c r="AY32" s="24"/>
      <c r="AZ32" s="24"/>
      <c r="BA32" s="24"/>
      <c r="BB32" s="24"/>
      <c r="BC32" s="24"/>
      <c r="BD32" s="24"/>
      <c r="BE32" s="115"/>
    </row>
    <row r="33" spans="1:57" ht="18" customHeight="1">
      <c r="A33" s="203"/>
      <c r="B33" s="92"/>
      <c r="C33" s="118" t="s">
        <v>69</v>
      </c>
      <c r="D33" s="8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34"/>
      <c r="S33" s="20"/>
      <c r="T33" s="20"/>
      <c r="U33" s="15"/>
      <c r="V33" s="26"/>
      <c r="W33" s="2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34"/>
      <c r="AQ33" s="34"/>
      <c r="AR33" s="34"/>
      <c r="AS33" s="34"/>
      <c r="AT33" s="15">
        <v>36</v>
      </c>
      <c r="AU33" s="15">
        <v>36</v>
      </c>
      <c r="AV33" s="125">
        <f>SUM(AT33:AU33)</f>
        <v>72</v>
      </c>
      <c r="AW33" s="24"/>
      <c r="AX33" s="24"/>
      <c r="AY33" s="24"/>
      <c r="AZ33" s="24"/>
      <c r="BA33" s="24"/>
      <c r="BB33" s="24"/>
      <c r="BC33" s="24"/>
      <c r="BD33" s="24"/>
      <c r="BE33" s="115"/>
    </row>
    <row r="34" spans="1:57" ht="18" customHeight="1">
      <c r="A34" s="203"/>
      <c r="B34" s="250" t="s">
        <v>75</v>
      </c>
      <c r="C34" s="250"/>
      <c r="D34" s="250"/>
      <c r="E34" s="7">
        <f aca="true" t="shared" si="6" ref="E34:Q34">E27+E21+E15+E11+E9</f>
        <v>36</v>
      </c>
      <c r="F34" s="7">
        <f t="shared" si="6"/>
        <v>36</v>
      </c>
      <c r="G34" s="7">
        <f t="shared" si="6"/>
        <v>36</v>
      </c>
      <c r="H34" s="7">
        <f t="shared" si="6"/>
        <v>36</v>
      </c>
      <c r="I34" s="7">
        <f t="shared" si="6"/>
        <v>36</v>
      </c>
      <c r="J34" s="7">
        <f t="shared" si="6"/>
        <v>36</v>
      </c>
      <c r="K34" s="7">
        <f t="shared" si="6"/>
        <v>36</v>
      </c>
      <c r="L34" s="7">
        <f t="shared" si="6"/>
        <v>36</v>
      </c>
      <c r="M34" s="7">
        <f t="shared" si="6"/>
        <v>36</v>
      </c>
      <c r="N34" s="7">
        <f t="shared" si="6"/>
        <v>36</v>
      </c>
      <c r="O34" s="7">
        <f t="shared" si="6"/>
        <v>34</v>
      </c>
      <c r="P34" s="7">
        <f t="shared" si="6"/>
        <v>34</v>
      </c>
      <c r="Q34" s="7">
        <f t="shared" si="6"/>
        <v>34</v>
      </c>
      <c r="R34" s="15">
        <v>36</v>
      </c>
      <c r="S34" s="7">
        <v>36</v>
      </c>
      <c r="T34" s="7">
        <v>36</v>
      </c>
      <c r="U34" s="15">
        <v>36</v>
      </c>
      <c r="V34" s="26"/>
      <c r="W34" s="26"/>
      <c r="X34" s="15">
        <f>X27+X21+X17+X11+X9</f>
        <v>36</v>
      </c>
      <c r="Y34" s="15">
        <f>Y27+Y21+Y17+Y11+Y9</f>
        <v>36</v>
      </c>
      <c r="Z34" s="15">
        <f>Z27+Z21+Z17+Z11+Z9+Z29</f>
        <v>36</v>
      </c>
      <c r="AA34" s="15">
        <f aca="true" t="shared" si="7" ref="AA34:AF34">AA27+AA21+AA17+AA11+AA9+AA29</f>
        <v>36</v>
      </c>
      <c r="AB34" s="15">
        <f t="shared" si="7"/>
        <v>36</v>
      </c>
      <c r="AC34" s="15">
        <f t="shared" si="7"/>
        <v>36</v>
      </c>
      <c r="AD34" s="15">
        <f t="shared" si="7"/>
        <v>36</v>
      </c>
      <c r="AE34" s="15">
        <f t="shared" si="7"/>
        <v>36</v>
      </c>
      <c r="AF34" s="15">
        <f t="shared" si="7"/>
        <v>36</v>
      </c>
      <c r="AG34" s="15">
        <f>SUM(AG9:AG30)</f>
        <v>36</v>
      </c>
      <c r="AH34" s="15">
        <f>SUM(AH9:AH30)</f>
        <v>36</v>
      </c>
      <c r="AI34" s="15">
        <f>SUM(AI9:AI30)</f>
        <v>36</v>
      </c>
      <c r="AJ34" s="15">
        <v>36</v>
      </c>
      <c r="AK34" s="15">
        <v>36</v>
      </c>
      <c r="AL34" s="15">
        <v>36</v>
      </c>
      <c r="AM34" s="15">
        <v>36</v>
      </c>
      <c r="AN34" s="15">
        <v>36</v>
      </c>
      <c r="AO34" s="15">
        <v>36</v>
      </c>
      <c r="AP34" s="36"/>
      <c r="AQ34" s="34"/>
      <c r="AR34" s="34"/>
      <c r="AS34" s="34"/>
      <c r="AT34" s="34"/>
      <c r="AU34" s="34"/>
      <c r="AV34" s="125"/>
      <c r="AW34" s="24"/>
      <c r="AX34" s="24"/>
      <c r="AY34" s="24"/>
      <c r="AZ34" s="24"/>
      <c r="BA34" s="24"/>
      <c r="BB34" s="24"/>
      <c r="BC34" s="24"/>
      <c r="BD34" s="24"/>
      <c r="BE34" s="115"/>
    </row>
    <row r="35" spans="1:57" ht="18" customHeight="1">
      <c r="A35" s="203"/>
      <c r="B35" s="46"/>
      <c r="C35" s="46"/>
      <c r="D35" s="46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5"/>
      <c r="Q35" s="99"/>
      <c r="R35" s="119" t="s">
        <v>47</v>
      </c>
      <c r="S35" s="20"/>
      <c r="T35" s="20"/>
      <c r="U35" s="34"/>
      <c r="V35" s="7"/>
      <c r="W35" s="34"/>
      <c r="X35" s="99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K35" s="119" t="s">
        <v>29</v>
      </c>
      <c r="AL35" s="99"/>
      <c r="AM35" s="120"/>
      <c r="AN35" s="120"/>
      <c r="AO35" s="120"/>
      <c r="AP35" s="120"/>
      <c r="AQ35" s="34"/>
      <c r="AR35" s="34"/>
      <c r="AS35" s="34"/>
      <c r="AT35" s="34"/>
      <c r="AU35" s="34"/>
      <c r="AV35" s="125"/>
      <c r="AW35" s="7"/>
      <c r="AX35" s="7"/>
      <c r="AY35" s="7"/>
      <c r="AZ35" s="7"/>
      <c r="BA35" s="7"/>
      <c r="BB35" s="7"/>
      <c r="BC35" s="7"/>
      <c r="BD35" s="7"/>
      <c r="BE35" s="115"/>
    </row>
    <row r="36" spans="1:57" ht="18" customHeight="1">
      <c r="A36" s="203"/>
      <c r="B36" s="251" t="s">
        <v>76</v>
      </c>
      <c r="C36" s="252"/>
      <c r="D36" s="253"/>
      <c r="E36" s="97">
        <f aca="true" t="shared" si="8" ref="E36:R36">E28+E22+E16+E12+E10</f>
        <v>18</v>
      </c>
      <c r="F36" s="97">
        <f t="shared" si="8"/>
        <v>18</v>
      </c>
      <c r="G36" s="97">
        <f t="shared" si="8"/>
        <v>18</v>
      </c>
      <c r="H36" s="97">
        <f t="shared" si="8"/>
        <v>18</v>
      </c>
      <c r="I36" s="97">
        <f t="shared" si="8"/>
        <v>18</v>
      </c>
      <c r="J36" s="97">
        <f t="shared" si="8"/>
        <v>18</v>
      </c>
      <c r="K36" s="97">
        <f t="shared" si="8"/>
        <v>18</v>
      </c>
      <c r="L36" s="97">
        <f t="shared" si="8"/>
        <v>18</v>
      </c>
      <c r="M36" s="97">
        <f t="shared" si="8"/>
        <v>18</v>
      </c>
      <c r="N36" s="97">
        <f t="shared" si="8"/>
        <v>18</v>
      </c>
      <c r="O36" s="97">
        <f t="shared" si="8"/>
        <v>17</v>
      </c>
      <c r="P36" s="97">
        <f t="shared" si="8"/>
        <v>17</v>
      </c>
      <c r="Q36" s="97">
        <f t="shared" si="8"/>
        <v>17</v>
      </c>
      <c r="R36" s="99">
        <f t="shared" si="8"/>
        <v>9</v>
      </c>
      <c r="S36" s="20"/>
      <c r="T36" s="20"/>
      <c r="U36" s="34"/>
      <c r="V36" s="20"/>
      <c r="W36" s="97"/>
      <c r="X36" s="97">
        <f aca="true" t="shared" si="9" ref="X36:AD36">X28+X22+X18+X12</f>
        <v>18</v>
      </c>
      <c r="Y36" s="97">
        <f t="shared" si="9"/>
        <v>17</v>
      </c>
      <c r="Z36" s="97">
        <f t="shared" si="9"/>
        <v>17</v>
      </c>
      <c r="AA36" s="97">
        <f t="shared" si="9"/>
        <v>14</v>
      </c>
      <c r="AB36" s="97">
        <f t="shared" si="9"/>
        <v>14</v>
      </c>
      <c r="AC36" s="97">
        <f t="shared" si="9"/>
        <v>14</v>
      </c>
      <c r="AD36" s="97">
        <f t="shared" si="9"/>
        <v>14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126"/>
      <c r="AW36" s="20"/>
      <c r="AX36" s="20"/>
      <c r="AY36" s="20"/>
      <c r="AZ36" s="20"/>
      <c r="BA36" s="20"/>
      <c r="BB36" s="20"/>
      <c r="BC36" s="20"/>
      <c r="BD36" s="20"/>
      <c r="BE36" s="115"/>
    </row>
    <row r="37" spans="1:57" ht="18" customHeight="1">
      <c r="A37" s="203"/>
      <c r="B37" s="239" t="s">
        <v>74</v>
      </c>
      <c r="C37" s="239"/>
      <c r="D37" s="239"/>
      <c r="E37" s="97">
        <f>E36+E34</f>
        <v>54</v>
      </c>
      <c r="F37" s="97">
        <f aca="true" t="shared" si="10" ref="F37:U37">F36+F34</f>
        <v>54</v>
      </c>
      <c r="G37" s="97">
        <f t="shared" si="10"/>
        <v>54</v>
      </c>
      <c r="H37" s="97">
        <f t="shared" si="10"/>
        <v>54</v>
      </c>
      <c r="I37" s="97">
        <f t="shared" si="10"/>
        <v>54</v>
      </c>
      <c r="J37" s="97">
        <f t="shared" si="10"/>
        <v>54</v>
      </c>
      <c r="K37" s="97">
        <f t="shared" si="10"/>
        <v>54</v>
      </c>
      <c r="L37" s="97">
        <f t="shared" si="10"/>
        <v>54</v>
      </c>
      <c r="M37" s="97">
        <f t="shared" si="10"/>
        <v>54</v>
      </c>
      <c r="N37" s="97">
        <f t="shared" si="10"/>
        <v>54</v>
      </c>
      <c r="O37" s="97">
        <f t="shared" si="10"/>
        <v>51</v>
      </c>
      <c r="P37" s="97">
        <f t="shared" si="10"/>
        <v>51</v>
      </c>
      <c r="Q37" s="97">
        <f t="shared" si="10"/>
        <v>51</v>
      </c>
      <c r="R37" s="97">
        <f t="shared" si="10"/>
        <v>45</v>
      </c>
      <c r="S37" s="97">
        <f t="shared" si="10"/>
        <v>36</v>
      </c>
      <c r="T37" s="97">
        <f t="shared" si="10"/>
        <v>36</v>
      </c>
      <c r="U37" s="97">
        <f t="shared" si="10"/>
        <v>36</v>
      </c>
      <c r="V37" s="20"/>
      <c r="W37" s="97"/>
      <c r="X37" s="97">
        <f aca="true" t="shared" si="11" ref="X37:AD37">X34+X36</f>
        <v>54</v>
      </c>
      <c r="Y37" s="97">
        <f t="shared" si="11"/>
        <v>53</v>
      </c>
      <c r="Z37" s="97">
        <f t="shared" si="11"/>
        <v>53</v>
      </c>
      <c r="AA37" s="97">
        <f t="shared" si="11"/>
        <v>50</v>
      </c>
      <c r="AB37" s="97">
        <f t="shared" si="11"/>
        <v>50</v>
      </c>
      <c r="AC37" s="97">
        <f t="shared" si="11"/>
        <v>50</v>
      </c>
      <c r="AD37" s="97">
        <f t="shared" si="11"/>
        <v>50</v>
      </c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126"/>
      <c r="AW37" s="20"/>
      <c r="AX37" s="20"/>
      <c r="AY37" s="20"/>
      <c r="AZ37" s="20"/>
      <c r="BA37" s="20"/>
      <c r="BB37" s="20"/>
      <c r="BC37" s="20"/>
      <c r="BD37" s="20"/>
      <c r="BE37" s="115"/>
    </row>
    <row r="38" spans="1:56" ht="18" customHeight="1">
      <c r="A38" s="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  <c r="S38" s="121"/>
      <c r="T38" s="121"/>
      <c r="U38" s="122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</row>
    <row r="39" spans="1:56" ht="18" customHeight="1">
      <c r="A39" s="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2"/>
      <c r="S39" s="121"/>
      <c r="T39" s="121"/>
      <c r="U39" s="122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</row>
    <row r="40" spans="1:56" ht="18" customHeight="1">
      <c r="A40" s="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  <c r="S40" s="121"/>
      <c r="T40" s="121"/>
      <c r="U40" s="122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</row>
    <row r="41" spans="1:56" ht="18" customHeight="1">
      <c r="A41" s="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  <c r="S41" s="121"/>
      <c r="T41" s="121"/>
      <c r="U41" s="122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</row>
    <row r="42" spans="1:56" ht="18" customHeight="1">
      <c r="A42" s="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2"/>
      <c r="S42" s="121"/>
      <c r="T42" s="121"/>
      <c r="U42" s="122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</row>
    <row r="43" spans="1:56" ht="18" customHeight="1">
      <c r="A43" s="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2"/>
      <c r="S43" s="121"/>
      <c r="T43" s="121"/>
      <c r="U43" s="122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</row>
    <row r="44" spans="1:56" ht="18" customHeight="1">
      <c r="A44" s="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  <c r="S44" s="121"/>
      <c r="T44" s="121"/>
      <c r="U44" s="122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</row>
    <row r="45" spans="1:56" ht="18" customHeight="1">
      <c r="A45" s="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2"/>
      <c r="S45" s="121"/>
      <c r="T45" s="121"/>
      <c r="U45" s="122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</row>
    <row r="46" spans="1:56" ht="18" customHeight="1">
      <c r="A46" s="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2"/>
      <c r="S46" s="121"/>
      <c r="T46" s="121"/>
      <c r="U46" s="122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</row>
    <row r="47" spans="1:56" ht="18" customHeight="1">
      <c r="A47" s="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1"/>
      <c r="T47" s="121"/>
      <c r="U47" s="122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</row>
    <row r="48" spans="1:56" ht="18" customHeight="1">
      <c r="A48" s="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2"/>
      <c r="S48" s="121"/>
      <c r="T48" s="121"/>
      <c r="U48" s="122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</row>
    <row r="49" spans="1:56" ht="18" customHeight="1">
      <c r="A49" s="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2"/>
      <c r="S49" s="121"/>
      <c r="T49" s="121"/>
      <c r="U49" s="122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</row>
    <row r="50" spans="1:56" ht="18" customHeight="1">
      <c r="A50" s="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2"/>
      <c r="S50" s="121"/>
      <c r="T50" s="121"/>
      <c r="U50" s="122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</row>
    <row r="51" spans="1:56" ht="18" customHeight="1">
      <c r="A51" s="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2"/>
      <c r="S51" s="121"/>
      <c r="T51" s="121"/>
      <c r="U51" s="122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</row>
    <row r="52" spans="1:56" ht="18" customHeight="1">
      <c r="A52" s="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2"/>
      <c r="S52" s="121"/>
      <c r="T52" s="121"/>
      <c r="U52" s="122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</row>
    <row r="53" spans="1:5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3"/>
      <c r="S53" s="1"/>
      <c r="T53" s="1"/>
      <c r="U53" s="4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3"/>
      <c r="S54" s="1"/>
      <c r="T54" s="1"/>
      <c r="U54" s="4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3"/>
      <c r="S55" s="1"/>
      <c r="T55" s="1"/>
      <c r="U55" s="4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3"/>
      <c r="S56" s="1"/>
      <c r="T56" s="1"/>
      <c r="U56" s="4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3"/>
      <c r="S57" s="1"/>
      <c r="T57" s="1"/>
      <c r="U57" s="4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3"/>
      <c r="S58" s="1"/>
      <c r="T58" s="1"/>
      <c r="U58" s="4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3"/>
      <c r="S59" s="1"/>
      <c r="T59" s="1"/>
      <c r="U59" s="4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3"/>
      <c r="S60" s="1"/>
      <c r="T60" s="1"/>
      <c r="U60" s="4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3"/>
      <c r="S61" s="1"/>
      <c r="T61" s="1"/>
      <c r="U61" s="4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3"/>
      <c r="S62" s="1"/>
      <c r="T62" s="1"/>
      <c r="U62" s="4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3"/>
      <c r="S63" s="1"/>
      <c r="T63" s="1"/>
      <c r="U63" s="4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3"/>
      <c r="S64" s="1"/>
      <c r="T64" s="1"/>
      <c r="U64" s="4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3"/>
      <c r="S65" s="1"/>
      <c r="T65" s="1"/>
      <c r="U65" s="4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3"/>
      <c r="S66" s="1"/>
      <c r="T66" s="1"/>
      <c r="U66" s="4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3"/>
      <c r="S67" s="1"/>
      <c r="T67" s="1"/>
      <c r="U67" s="4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3"/>
      <c r="S68" s="1"/>
      <c r="T68" s="1"/>
      <c r="U68" s="4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3"/>
      <c r="S69" s="1"/>
      <c r="T69" s="1"/>
      <c r="U69" s="4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3"/>
      <c r="S70" s="1"/>
      <c r="T70" s="1"/>
      <c r="U70" s="4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3"/>
      <c r="S71" s="1"/>
      <c r="T71" s="1"/>
      <c r="U71" s="4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3"/>
      <c r="S72" s="1"/>
      <c r="T72" s="1"/>
      <c r="U72" s="4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3"/>
      <c r="S73" s="1"/>
      <c r="T73" s="1"/>
      <c r="U73" s="4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3"/>
      <c r="S74" s="1"/>
      <c r="T74" s="1"/>
      <c r="U74" s="4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3"/>
      <c r="S75" s="1"/>
      <c r="T75" s="1"/>
      <c r="U75" s="4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3"/>
      <c r="S76" s="1"/>
      <c r="T76" s="1"/>
      <c r="U76" s="4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3"/>
      <c r="S77" s="1"/>
      <c r="T77" s="1"/>
      <c r="U77" s="4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3"/>
      <c r="S78" s="1"/>
      <c r="T78" s="1"/>
      <c r="U78" s="4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3"/>
      <c r="S79" s="1"/>
      <c r="T79" s="1"/>
      <c r="U79" s="4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3"/>
      <c r="S80" s="1"/>
      <c r="T80" s="1"/>
      <c r="U80" s="4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3"/>
      <c r="S81" s="1"/>
      <c r="T81" s="1"/>
      <c r="U81" s="4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3"/>
      <c r="S82" s="1"/>
      <c r="T82" s="1"/>
      <c r="U82" s="4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3"/>
      <c r="S83" s="1"/>
      <c r="T83" s="1"/>
      <c r="U83" s="4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3"/>
      <c r="S84" s="1"/>
      <c r="T84" s="1"/>
      <c r="U84" s="4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3"/>
      <c r="S85" s="1"/>
      <c r="T85" s="1"/>
      <c r="U85" s="4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3"/>
      <c r="S86" s="1"/>
      <c r="T86" s="1"/>
      <c r="U86" s="43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3"/>
      <c r="S87" s="1"/>
      <c r="T87" s="1"/>
      <c r="U87" s="4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3"/>
      <c r="S88" s="1"/>
      <c r="T88" s="1"/>
      <c r="U88" s="4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3"/>
      <c r="S89" s="1"/>
      <c r="T89" s="1"/>
      <c r="U89" s="4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3"/>
      <c r="S90" s="1"/>
      <c r="T90" s="1"/>
      <c r="U90" s="43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3"/>
      <c r="S91" s="1"/>
      <c r="T91" s="1"/>
      <c r="U91" s="43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3"/>
      <c r="S92" s="1"/>
      <c r="T92" s="1"/>
      <c r="U92" s="43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3"/>
      <c r="S93" s="1"/>
      <c r="T93" s="1"/>
      <c r="U93" s="43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3"/>
      <c r="S94" s="1"/>
      <c r="T94" s="1"/>
      <c r="U94" s="43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3"/>
      <c r="S95" s="1"/>
      <c r="T95" s="1"/>
      <c r="U95" s="43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3"/>
      <c r="S96" s="1"/>
      <c r="T96" s="1"/>
      <c r="U96" s="43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3"/>
      <c r="S97" s="1"/>
      <c r="T97" s="1"/>
      <c r="U97" s="43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3"/>
      <c r="S98" s="1"/>
      <c r="T98" s="1"/>
      <c r="U98" s="43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3"/>
      <c r="S99" s="1"/>
      <c r="T99" s="1"/>
      <c r="U99" s="43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3"/>
      <c r="S100" s="1"/>
      <c r="T100" s="1"/>
      <c r="U100" s="43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3"/>
      <c r="S101" s="1"/>
      <c r="T101" s="1"/>
      <c r="U101" s="43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3"/>
      <c r="S102" s="1"/>
      <c r="T102" s="1"/>
      <c r="U102" s="43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3"/>
      <c r="S103" s="1"/>
      <c r="T103" s="1"/>
      <c r="U103" s="43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3"/>
      <c r="S104" s="1"/>
      <c r="T104" s="1"/>
      <c r="U104" s="43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3"/>
      <c r="S105" s="1"/>
      <c r="T105" s="1"/>
      <c r="U105" s="43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3"/>
      <c r="S106" s="1"/>
      <c r="T106" s="1"/>
      <c r="U106" s="43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3"/>
      <c r="S107" s="1"/>
      <c r="T107" s="1"/>
      <c r="U107" s="43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3"/>
      <c r="S108" s="1"/>
      <c r="T108" s="1"/>
      <c r="U108" s="43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3"/>
      <c r="S109" s="1"/>
      <c r="T109" s="1"/>
      <c r="U109" s="43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3"/>
      <c r="S110" s="1"/>
      <c r="T110" s="1"/>
      <c r="U110" s="43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3"/>
      <c r="S111" s="1"/>
      <c r="T111" s="1"/>
      <c r="U111" s="43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3"/>
      <c r="S112" s="1"/>
      <c r="T112" s="1"/>
      <c r="U112" s="43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3"/>
      <c r="S113" s="1"/>
      <c r="T113" s="1"/>
      <c r="U113" s="43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3"/>
      <c r="S114" s="1"/>
      <c r="T114" s="1"/>
      <c r="U114" s="43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3"/>
      <c r="S115" s="1"/>
      <c r="T115" s="1"/>
      <c r="U115" s="43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3"/>
      <c r="S116" s="1"/>
      <c r="T116" s="1"/>
      <c r="U116" s="43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3"/>
      <c r="S117" s="1"/>
      <c r="T117" s="1"/>
      <c r="U117" s="43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3"/>
      <c r="S118" s="1"/>
      <c r="T118" s="1"/>
      <c r="U118" s="43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3"/>
      <c r="S119" s="1"/>
      <c r="T119" s="1"/>
      <c r="U119" s="43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3"/>
      <c r="S120" s="1"/>
      <c r="T120" s="1"/>
      <c r="U120" s="43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3"/>
      <c r="S121" s="1"/>
      <c r="T121" s="1"/>
      <c r="U121" s="43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3"/>
      <c r="S122" s="1"/>
      <c r="T122" s="1"/>
      <c r="U122" s="43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3"/>
      <c r="S123" s="1"/>
      <c r="T123" s="1"/>
      <c r="U123" s="43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3"/>
      <c r="S124" s="1"/>
      <c r="T124" s="1"/>
      <c r="U124" s="43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3"/>
      <c r="S125" s="1"/>
      <c r="T125" s="1"/>
      <c r="U125" s="43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3"/>
      <c r="S126" s="1"/>
      <c r="T126" s="1"/>
      <c r="U126" s="43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3"/>
      <c r="S127" s="1"/>
      <c r="T127" s="1"/>
      <c r="U127" s="43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3"/>
      <c r="S128" s="1"/>
      <c r="T128" s="1"/>
      <c r="U128" s="43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3"/>
      <c r="S129" s="1"/>
      <c r="T129" s="1"/>
      <c r="U129" s="43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3"/>
      <c r="S130" s="1"/>
      <c r="T130" s="1"/>
      <c r="U130" s="43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3"/>
      <c r="S131" s="1"/>
      <c r="T131" s="1"/>
      <c r="U131" s="43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3"/>
      <c r="S132" s="1"/>
      <c r="T132" s="1"/>
      <c r="U132" s="43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3"/>
      <c r="S133" s="1"/>
      <c r="T133" s="1"/>
      <c r="U133" s="43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3"/>
      <c r="S134" s="1"/>
      <c r="T134" s="1"/>
      <c r="U134" s="43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3"/>
      <c r="S135" s="1"/>
      <c r="T135" s="1"/>
      <c r="U135" s="43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3"/>
      <c r="S136" s="1"/>
      <c r="T136" s="1"/>
      <c r="U136" s="43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3"/>
      <c r="S137" s="1"/>
      <c r="T137" s="1"/>
      <c r="U137" s="43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3"/>
      <c r="S138" s="1"/>
      <c r="T138" s="1"/>
      <c r="U138" s="43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3"/>
      <c r="S139" s="1"/>
      <c r="T139" s="1"/>
      <c r="U139" s="43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3"/>
      <c r="S140" s="1"/>
      <c r="T140" s="1"/>
      <c r="U140" s="43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3"/>
      <c r="S141" s="1"/>
      <c r="T141" s="1"/>
      <c r="U141" s="43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3"/>
      <c r="S142" s="1"/>
      <c r="T142" s="1"/>
      <c r="U142" s="43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3"/>
      <c r="S143" s="1"/>
      <c r="T143" s="1"/>
      <c r="U143" s="43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3"/>
      <c r="S144" s="1"/>
      <c r="T144" s="1"/>
      <c r="U144" s="43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3"/>
      <c r="S145" s="1"/>
      <c r="T145" s="1"/>
      <c r="U145" s="43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3"/>
      <c r="S146" s="1"/>
      <c r="T146" s="1"/>
      <c r="U146" s="43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3"/>
      <c r="S147" s="1"/>
      <c r="T147" s="1"/>
      <c r="U147" s="43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3"/>
      <c r="S148" s="1"/>
      <c r="T148" s="1"/>
      <c r="U148" s="43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3"/>
      <c r="S149" s="1"/>
      <c r="T149" s="1"/>
      <c r="U149" s="43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3"/>
      <c r="S150" s="1"/>
      <c r="T150" s="1"/>
      <c r="U150" s="43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3"/>
      <c r="S151" s="1"/>
      <c r="T151" s="1"/>
      <c r="U151" s="43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3"/>
      <c r="S152" s="1"/>
      <c r="T152" s="1"/>
      <c r="U152" s="43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3"/>
      <c r="S153" s="1"/>
      <c r="T153" s="1"/>
      <c r="U153" s="43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3"/>
      <c r="S154" s="1"/>
      <c r="T154" s="1"/>
      <c r="U154" s="43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3"/>
      <c r="S155" s="1"/>
      <c r="T155" s="1"/>
      <c r="U155" s="43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3"/>
      <c r="S156" s="1"/>
      <c r="T156" s="1"/>
      <c r="U156" s="43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3"/>
      <c r="S157" s="1"/>
      <c r="T157" s="1"/>
      <c r="U157" s="43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3"/>
      <c r="S158" s="1"/>
      <c r="T158" s="1"/>
      <c r="U158" s="43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3"/>
      <c r="S159" s="1"/>
      <c r="T159" s="1"/>
      <c r="U159" s="43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3"/>
      <c r="S160" s="1"/>
      <c r="T160" s="1"/>
      <c r="U160" s="43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3"/>
      <c r="S161" s="1"/>
      <c r="T161" s="1"/>
      <c r="U161" s="43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3"/>
      <c r="S162" s="1"/>
      <c r="T162" s="1"/>
      <c r="U162" s="43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3"/>
      <c r="S163" s="1"/>
      <c r="T163" s="1"/>
      <c r="U163" s="43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3"/>
      <c r="S164" s="1"/>
      <c r="T164" s="1"/>
      <c r="U164" s="43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3"/>
      <c r="S165" s="1"/>
      <c r="T165" s="1"/>
      <c r="U165" s="43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3"/>
      <c r="S166" s="1"/>
      <c r="T166" s="1"/>
      <c r="U166" s="43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3"/>
      <c r="S167" s="1"/>
      <c r="T167" s="1"/>
      <c r="U167" s="43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3"/>
      <c r="S168" s="1"/>
      <c r="T168" s="1"/>
      <c r="U168" s="43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3"/>
      <c r="S169" s="1"/>
      <c r="T169" s="1"/>
      <c r="U169" s="43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3"/>
      <c r="S170" s="1"/>
      <c r="T170" s="1"/>
      <c r="U170" s="43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3"/>
      <c r="S171" s="1"/>
      <c r="T171" s="1"/>
      <c r="U171" s="43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3"/>
      <c r="S172" s="1"/>
      <c r="T172" s="1"/>
      <c r="U172" s="43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3"/>
      <c r="S173" s="1"/>
      <c r="T173" s="1"/>
      <c r="U173" s="43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3"/>
      <c r="S174" s="1"/>
      <c r="T174" s="1"/>
      <c r="U174" s="43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3"/>
      <c r="S175" s="1"/>
      <c r="T175" s="1"/>
      <c r="U175" s="43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3"/>
      <c r="S176" s="1"/>
      <c r="T176" s="1"/>
      <c r="U176" s="43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3"/>
      <c r="S177" s="1"/>
      <c r="T177" s="1"/>
      <c r="U177" s="43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3"/>
      <c r="S178" s="1"/>
      <c r="T178" s="1"/>
      <c r="U178" s="43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3"/>
      <c r="S179" s="1"/>
      <c r="T179" s="1"/>
      <c r="U179" s="43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3"/>
      <c r="S180" s="1"/>
      <c r="T180" s="1"/>
      <c r="U180" s="43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3"/>
      <c r="S181" s="1"/>
      <c r="T181" s="1"/>
      <c r="U181" s="43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3"/>
      <c r="S182" s="1"/>
      <c r="T182" s="1"/>
      <c r="U182" s="43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3"/>
      <c r="S183" s="1"/>
      <c r="T183" s="1"/>
      <c r="U183" s="43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3"/>
      <c r="S184" s="1"/>
      <c r="T184" s="1"/>
      <c r="U184" s="43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3"/>
      <c r="S185" s="1"/>
      <c r="T185" s="1"/>
      <c r="U185" s="43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3"/>
      <c r="S186" s="1"/>
      <c r="T186" s="1"/>
      <c r="U186" s="43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3"/>
      <c r="S187" s="1"/>
      <c r="T187" s="1"/>
      <c r="U187" s="43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3"/>
      <c r="S188" s="1"/>
      <c r="T188" s="1"/>
      <c r="U188" s="43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3"/>
      <c r="S189" s="1"/>
      <c r="T189" s="1"/>
      <c r="U189" s="43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3"/>
      <c r="S190" s="1"/>
      <c r="T190" s="1"/>
      <c r="U190" s="43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3"/>
      <c r="S191" s="1"/>
      <c r="T191" s="1"/>
      <c r="U191" s="43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3"/>
      <c r="S192" s="1"/>
      <c r="T192" s="1"/>
      <c r="U192" s="43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3"/>
      <c r="S193" s="1"/>
      <c r="T193" s="1"/>
      <c r="U193" s="43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3"/>
      <c r="S194" s="1"/>
      <c r="T194" s="1"/>
      <c r="U194" s="43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3"/>
      <c r="S195" s="1"/>
      <c r="T195" s="1"/>
      <c r="U195" s="43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3"/>
      <c r="S196" s="1"/>
      <c r="T196" s="1"/>
      <c r="U196" s="43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3"/>
      <c r="S197" s="1"/>
      <c r="T197" s="1"/>
      <c r="U197" s="43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3"/>
      <c r="S198" s="1"/>
      <c r="T198" s="1"/>
      <c r="U198" s="43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3"/>
      <c r="S199" s="1"/>
      <c r="T199" s="1"/>
      <c r="U199" s="43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3"/>
      <c r="S200" s="1"/>
      <c r="T200" s="1"/>
      <c r="U200" s="43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3"/>
      <c r="S201" s="1"/>
      <c r="T201" s="1"/>
      <c r="U201" s="43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3"/>
      <c r="S202" s="1"/>
      <c r="T202" s="1"/>
      <c r="U202" s="43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3"/>
      <c r="S203" s="1"/>
      <c r="T203" s="1"/>
      <c r="U203" s="43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3"/>
      <c r="S204" s="1"/>
      <c r="T204" s="1"/>
      <c r="U204" s="43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3"/>
      <c r="S205" s="1"/>
      <c r="T205" s="1"/>
      <c r="U205" s="43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3"/>
      <c r="S206" s="1"/>
      <c r="T206" s="1"/>
      <c r="U206" s="43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3"/>
      <c r="S207" s="1"/>
      <c r="T207" s="1"/>
      <c r="U207" s="43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3"/>
      <c r="S208" s="1"/>
      <c r="T208" s="1"/>
      <c r="U208" s="43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3"/>
      <c r="S209" s="1"/>
      <c r="T209" s="1"/>
      <c r="U209" s="43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3"/>
      <c r="S210" s="1"/>
      <c r="T210" s="1"/>
      <c r="U210" s="43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3"/>
      <c r="S211" s="1"/>
      <c r="T211" s="1"/>
      <c r="U211" s="43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3"/>
      <c r="S212" s="1"/>
      <c r="T212" s="1"/>
      <c r="U212" s="43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3"/>
      <c r="S213" s="1"/>
      <c r="T213" s="1"/>
      <c r="U213" s="43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3"/>
      <c r="S214" s="1"/>
      <c r="T214" s="1"/>
      <c r="U214" s="43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3"/>
      <c r="S215" s="1"/>
      <c r="T215" s="1"/>
      <c r="U215" s="43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3"/>
      <c r="S216" s="1"/>
      <c r="T216" s="1"/>
      <c r="U216" s="43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3"/>
      <c r="S217" s="1"/>
      <c r="T217" s="1"/>
      <c r="U217" s="43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3"/>
      <c r="S218" s="1"/>
      <c r="T218" s="1"/>
      <c r="U218" s="43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3"/>
      <c r="S219" s="1"/>
      <c r="T219" s="1"/>
      <c r="U219" s="43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3"/>
      <c r="S220" s="1"/>
      <c r="T220" s="1"/>
      <c r="U220" s="43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3"/>
      <c r="S221" s="1"/>
      <c r="T221" s="1"/>
      <c r="U221" s="43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3"/>
      <c r="S222" s="1"/>
      <c r="T222" s="1"/>
      <c r="U222" s="43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3"/>
      <c r="S223" s="1"/>
      <c r="T223" s="1"/>
      <c r="U223" s="43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3"/>
      <c r="S224" s="1"/>
      <c r="T224" s="1"/>
      <c r="U224" s="43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3"/>
      <c r="S225" s="1"/>
      <c r="T225" s="1"/>
      <c r="U225" s="43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3"/>
      <c r="S226" s="1"/>
      <c r="T226" s="1"/>
      <c r="U226" s="43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3"/>
      <c r="S227" s="1"/>
      <c r="T227" s="1"/>
      <c r="U227" s="43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3"/>
      <c r="S228" s="1"/>
      <c r="T228" s="1"/>
      <c r="U228" s="43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3"/>
      <c r="S229" s="1"/>
      <c r="T229" s="1"/>
      <c r="U229" s="43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3"/>
      <c r="S230" s="1"/>
      <c r="T230" s="1"/>
      <c r="U230" s="43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3"/>
      <c r="S231" s="1"/>
      <c r="T231" s="1"/>
      <c r="U231" s="43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3"/>
      <c r="S232" s="1"/>
      <c r="T232" s="1"/>
      <c r="U232" s="43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3"/>
      <c r="S233" s="1"/>
      <c r="T233" s="1"/>
      <c r="U233" s="43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3"/>
      <c r="S234" s="1"/>
      <c r="T234" s="1"/>
      <c r="U234" s="43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3"/>
      <c r="S235" s="1"/>
      <c r="T235" s="1"/>
      <c r="U235" s="43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3"/>
      <c r="S236" s="1"/>
      <c r="T236" s="1"/>
      <c r="U236" s="43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3"/>
      <c r="S237" s="1"/>
      <c r="T237" s="1"/>
      <c r="U237" s="43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3"/>
      <c r="S238" s="1"/>
      <c r="T238" s="1"/>
      <c r="U238" s="43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3"/>
      <c r="S239" s="1"/>
      <c r="T239" s="1"/>
      <c r="U239" s="43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3"/>
      <c r="S240" s="1"/>
      <c r="T240" s="1"/>
      <c r="U240" s="43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3"/>
      <c r="S241" s="1"/>
      <c r="T241" s="1"/>
      <c r="U241" s="43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3"/>
      <c r="S242" s="1"/>
      <c r="T242" s="1"/>
      <c r="U242" s="43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3"/>
      <c r="S243" s="1"/>
      <c r="T243" s="1"/>
      <c r="U243" s="43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3"/>
      <c r="S244" s="1"/>
      <c r="T244" s="1"/>
      <c r="U244" s="43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3"/>
      <c r="S245" s="1"/>
      <c r="T245" s="1"/>
      <c r="U245" s="43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3"/>
      <c r="S246" s="1"/>
      <c r="T246" s="1"/>
      <c r="U246" s="43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3"/>
      <c r="S247" s="1"/>
      <c r="T247" s="1"/>
      <c r="U247" s="43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3"/>
      <c r="S248" s="1"/>
      <c r="T248" s="1"/>
      <c r="U248" s="43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3"/>
      <c r="S249" s="1"/>
      <c r="T249" s="1"/>
      <c r="U249" s="43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3"/>
      <c r="S250" s="1"/>
      <c r="T250" s="1"/>
      <c r="U250" s="43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3"/>
      <c r="S251" s="1"/>
      <c r="T251" s="1"/>
      <c r="U251" s="43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3"/>
      <c r="S252" s="1"/>
      <c r="T252" s="1"/>
      <c r="U252" s="43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3"/>
      <c r="S253" s="1"/>
      <c r="T253" s="1"/>
      <c r="U253" s="43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3"/>
      <c r="S254" s="1"/>
      <c r="T254" s="1"/>
      <c r="U254" s="43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3"/>
      <c r="S255" s="1"/>
      <c r="T255" s="1"/>
      <c r="U255" s="43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3"/>
      <c r="S256" s="1"/>
      <c r="T256" s="1"/>
      <c r="U256" s="43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3"/>
      <c r="S257" s="1"/>
      <c r="T257" s="1"/>
      <c r="U257" s="43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3"/>
      <c r="S258" s="1"/>
      <c r="T258" s="1"/>
      <c r="U258" s="43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3"/>
      <c r="S259" s="1"/>
      <c r="T259" s="1"/>
      <c r="U259" s="43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3"/>
      <c r="S260" s="1"/>
      <c r="T260" s="1"/>
      <c r="U260" s="43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3"/>
      <c r="S261" s="1"/>
      <c r="T261" s="1"/>
      <c r="U261" s="43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3"/>
      <c r="S262" s="1"/>
      <c r="T262" s="1"/>
      <c r="U262" s="43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3"/>
      <c r="S263" s="1"/>
      <c r="T263" s="1"/>
      <c r="U263" s="43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3"/>
      <c r="S264" s="1"/>
      <c r="T264" s="1"/>
      <c r="U264" s="43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3"/>
      <c r="S265" s="1"/>
      <c r="T265" s="1"/>
      <c r="U265" s="43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3"/>
      <c r="S266" s="1"/>
      <c r="T266" s="1"/>
      <c r="U266" s="43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3"/>
      <c r="S267" s="1"/>
      <c r="T267" s="1"/>
      <c r="U267" s="43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3"/>
      <c r="S268" s="1"/>
      <c r="T268" s="1"/>
      <c r="U268" s="43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3"/>
      <c r="S269" s="1"/>
      <c r="T269" s="1"/>
      <c r="U269" s="43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3"/>
      <c r="S270" s="1"/>
      <c r="T270" s="1"/>
      <c r="U270" s="43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3"/>
      <c r="S271" s="1"/>
      <c r="T271" s="1"/>
      <c r="U271" s="43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3"/>
      <c r="S272" s="1"/>
      <c r="T272" s="1"/>
      <c r="U272" s="43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3"/>
      <c r="S273" s="1"/>
      <c r="T273" s="1"/>
      <c r="U273" s="43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3"/>
      <c r="S274" s="1"/>
      <c r="T274" s="1"/>
      <c r="U274" s="43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3"/>
      <c r="S275" s="1"/>
      <c r="T275" s="1"/>
      <c r="U275" s="43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3"/>
      <c r="S276" s="1"/>
      <c r="T276" s="1"/>
      <c r="U276" s="43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3"/>
      <c r="S277" s="1"/>
      <c r="T277" s="1"/>
      <c r="U277" s="43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3"/>
      <c r="S278" s="1"/>
      <c r="T278" s="1"/>
      <c r="U278" s="43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3"/>
      <c r="S279" s="1"/>
      <c r="T279" s="1"/>
      <c r="U279" s="43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3"/>
      <c r="S280" s="1"/>
      <c r="T280" s="1"/>
      <c r="U280" s="43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3"/>
      <c r="S281" s="1"/>
      <c r="T281" s="1"/>
      <c r="U281" s="43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3"/>
      <c r="S282" s="1"/>
      <c r="T282" s="1"/>
      <c r="U282" s="43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3"/>
      <c r="S283" s="1"/>
      <c r="T283" s="1"/>
      <c r="U283" s="43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3"/>
      <c r="S284" s="1"/>
      <c r="T284" s="1"/>
      <c r="U284" s="43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3"/>
      <c r="S285" s="1"/>
      <c r="T285" s="1"/>
      <c r="U285" s="43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3"/>
      <c r="S286" s="1"/>
      <c r="T286" s="1"/>
      <c r="U286" s="43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3"/>
      <c r="S287" s="1"/>
      <c r="T287" s="1"/>
      <c r="U287" s="43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3"/>
      <c r="S288" s="1"/>
      <c r="T288" s="1"/>
      <c r="U288" s="43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3"/>
      <c r="S289" s="1"/>
      <c r="T289" s="1"/>
      <c r="U289" s="43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3"/>
      <c r="S290" s="1"/>
      <c r="T290" s="1"/>
      <c r="U290" s="43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3"/>
      <c r="S291" s="1"/>
      <c r="T291" s="1"/>
      <c r="U291" s="43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3"/>
      <c r="S292" s="1"/>
      <c r="T292" s="1"/>
      <c r="U292" s="43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3"/>
      <c r="S293" s="1"/>
      <c r="T293" s="1"/>
      <c r="U293" s="43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3"/>
      <c r="S294" s="1"/>
      <c r="T294" s="1"/>
      <c r="U294" s="43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3"/>
      <c r="S295" s="1"/>
      <c r="T295" s="1"/>
      <c r="U295" s="43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3"/>
      <c r="S296" s="1"/>
      <c r="T296" s="1"/>
      <c r="U296" s="43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3"/>
      <c r="S297" s="1"/>
      <c r="T297" s="1"/>
      <c r="U297" s="43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3"/>
      <c r="S298" s="1"/>
      <c r="T298" s="1"/>
      <c r="U298" s="43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3"/>
      <c r="S299" s="1"/>
      <c r="T299" s="1"/>
      <c r="U299" s="43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3"/>
      <c r="S300" s="1"/>
      <c r="T300" s="1"/>
      <c r="U300" s="43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3"/>
      <c r="S301" s="1"/>
      <c r="T301" s="1"/>
      <c r="U301" s="43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3"/>
      <c r="S302" s="1"/>
      <c r="T302" s="1"/>
      <c r="U302" s="43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3"/>
      <c r="S303" s="1"/>
      <c r="T303" s="1"/>
      <c r="U303" s="43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3"/>
      <c r="S304" s="1"/>
      <c r="T304" s="1"/>
      <c r="U304" s="43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3"/>
      <c r="S305" s="1"/>
      <c r="T305" s="1"/>
      <c r="U305" s="43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3"/>
      <c r="S306" s="1"/>
      <c r="T306" s="1"/>
      <c r="U306" s="43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3"/>
      <c r="S307" s="1"/>
      <c r="T307" s="1"/>
      <c r="U307" s="43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3"/>
      <c r="S308" s="1"/>
      <c r="T308" s="1"/>
      <c r="U308" s="43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3"/>
      <c r="S309" s="1"/>
      <c r="T309" s="1"/>
      <c r="U309" s="43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3"/>
      <c r="S310" s="1"/>
      <c r="T310" s="1"/>
      <c r="U310" s="43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3"/>
      <c r="S311" s="1"/>
      <c r="T311" s="1"/>
      <c r="U311" s="43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3"/>
      <c r="S312" s="1"/>
      <c r="T312" s="1"/>
      <c r="U312" s="43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3"/>
      <c r="S313" s="1"/>
      <c r="T313" s="1"/>
      <c r="U313" s="43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3"/>
      <c r="S314" s="1"/>
      <c r="T314" s="1"/>
      <c r="U314" s="43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3"/>
      <c r="S315" s="1"/>
      <c r="T315" s="1"/>
      <c r="U315" s="43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3"/>
      <c r="S316" s="1"/>
      <c r="T316" s="1"/>
      <c r="U316" s="43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3"/>
      <c r="S317" s="1"/>
      <c r="T317" s="1"/>
      <c r="U317" s="43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3"/>
      <c r="S318" s="1"/>
      <c r="T318" s="1"/>
      <c r="U318" s="43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3"/>
      <c r="S319" s="1"/>
      <c r="T319" s="1"/>
      <c r="U319" s="43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3"/>
      <c r="S320" s="1"/>
      <c r="T320" s="1"/>
      <c r="U320" s="43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3"/>
      <c r="S321" s="1"/>
      <c r="T321" s="1"/>
      <c r="U321" s="43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3"/>
      <c r="S322" s="1"/>
      <c r="T322" s="1"/>
      <c r="U322" s="43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3"/>
      <c r="S323" s="1"/>
      <c r="T323" s="1"/>
      <c r="U323" s="43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3"/>
      <c r="S324" s="1"/>
      <c r="T324" s="1"/>
      <c r="U324" s="43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3"/>
      <c r="S325" s="1"/>
      <c r="T325" s="1"/>
      <c r="U325" s="43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3"/>
      <c r="S326" s="1"/>
      <c r="T326" s="1"/>
      <c r="U326" s="43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3"/>
      <c r="S327" s="1"/>
      <c r="T327" s="1"/>
      <c r="U327" s="43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3"/>
      <c r="S328" s="1"/>
      <c r="T328" s="1"/>
      <c r="U328" s="43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3"/>
      <c r="S329" s="1"/>
      <c r="T329" s="1"/>
      <c r="U329" s="43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3"/>
      <c r="S330" s="1"/>
      <c r="T330" s="1"/>
      <c r="U330" s="43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3"/>
      <c r="S331" s="1"/>
      <c r="T331" s="1"/>
      <c r="U331" s="43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3"/>
      <c r="S332" s="1"/>
      <c r="T332" s="1"/>
      <c r="U332" s="43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3"/>
      <c r="S333" s="1"/>
      <c r="T333" s="1"/>
      <c r="U333" s="43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3"/>
      <c r="S334" s="1"/>
      <c r="T334" s="1"/>
      <c r="U334" s="43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3"/>
      <c r="S335" s="1"/>
      <c r="T335" s="1"/>
      <c r="U335" s="43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3"/>
      <c r="S336" s="1"/>
      <c r="T336" s="1"/>
      <c r="U336" s="43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3"/>
      <c r="S337" s="1"/>
      <c r="T337" s="1"/>
      <c r="U337" s="43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3"/>
      <c r="S338" s="1"/>
      <c r="T338" s="1"/>
      <c r="U338" s="43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3"/>
      <c r="S339" s="1"/>
      <c r="T339" s="1"/>
      <c r="U339" s="43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3"/>
      <c r="S340" s="1"/>
      <c r="T340" s="1"/>
      <c r="U340" s="43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3"/>
      <c r="S341" s="1"/>
      <c r="T341" s="1"/>
      <c r="U341" s="43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3"/>
      <c r="S342" s="1"/>
      <c r="T342" s="1"/>
      <c r="U342" s="43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3"/>
      <c r="S343" s="1"/>
      <c r="T343" s="1"/>
      <c r="U343" s="43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3"/>
      <c r="S344" s="1"/>
      <c r="T344" s="1"/>
      <c r="U344" s="43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3"/>
      <c r="S345" s="1"/>
      <c r="T345" s="1"/>
      <c r="U345" s="43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3"/>
      <c r="S346" s="1"/>
      <c r="T346" s="1"/>
      <c r="U346" s="43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3"/>
      <c r="S347" s="1"/>
      <c r="T347" s="1"/>
      <c r="U347" s="43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3"/>
      <c r="S348" s="1"/>
      <c r="T348" s="1"/>
      <c r="U348" s="43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3"/>
      <c r="S349" s="1"/>
      <c r="T349" s="1"/>
      <c r="U349" s="43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3"/>
      <c r="S350" s="1"/>
      <c r="T350" s="1"/>
      <c r="U350" s="43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3"/>
      <c r="S351" s="1"/>
      <c r="T351" s="1"/>
      <c r="U351" s="43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3"/>
      <c r="S352" s="1"/>
      <c r="T352" s="1"/>
      <c r="U352" s="43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3"/>
      <c r="S353" s="1"/>
      <c r="T353" s="1"/>
      <c r="U353" s="43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3"/>
      <c r="S354" s="1"/>
      <c r="T354" s="1"/>
      <c r="U354" s="43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3"/>
      <c r="S355" s="1"/>
      <c r="T355" s="1"/>
      <c r="U355" s="43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3"/>
      <c r="S356" s="1"/>
      <c r="T356" s="1"/>
      <c r="U356" s="43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3"/>
      <c r="S357" s="1"/>
      <c r="T357" s="1"/>
      <c r="U357" s="43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3"/>
      <c r="S358" s="1"/>
      <c r="T358" s="1"/>
      <c r="U358" s="43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3"/>
      <c r="S359" s="1"/>
      <c r="T359" s="1"/>
      <c r="U359" s="43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3"/>
      <c r="S360" s="1"/>
      <c r="T360" s="1"/>
      <c r="U360" s="43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3"/>
      <c r="S361" s="1"/>
      <c r="T361" s="1"/>
      <c r="U361" s="43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3"/>
      <c r="S362" s="1"/>
      <c r="T362" s="1"/>
      <c r="U362" s="43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3"/>
      <c r="S363" s="1"/>
      <c r="T363" s="1"/>
      <c r="U363" s="43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3"/>
      <c r="S364" s="1"/>
      <c r="T364" s="1"/>
      <c r="U364" s="43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3"/>
      <c r="S365" s="1"/>
      <c r="T365" s="1"/>
      <c r="U365" s="43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3"/>
      <c r="S366" s="1"/>
      <c r="T366" s="1"/>
      <c r="U366" s="43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3"/>
      <c r="S367" s="1"/>
      <c r="T367" s="1"/>
      <c r="U367" s="43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3"/>
      <c r="S368" s="1"/>
      <c r="T368" s="1"/>
      <c r="U368" s="43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3"/>
      <c r="S369" s="1"/>
      <c r="T369" s="1"/>
      <c r="U369" s="43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3"/>
      <c r="S370" s="1"/>
      <c r="T370" s="1"/>
      <c r="U370" s="43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3"/>
      <c r="S371" s="1"/>
      <c r="T371" s="1"/>
      <c r="U371" s="43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3"/>
      <c r="S372" s="1"/>
      <c r="T372" s="1"/>
      <c r="U372" s="43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3"/>
      <c r="S373" s="1"/>
      <c r="T373" s="1"/>
      <c r="U373" s="43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3"/>
      <c r="S374" s="1"/>
      <c r="T374" s="1"/>
      <c r="U374" s="43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3"/>
      <c r="S375" s="1"/>
      <c r="T375" s="1"/>
      <c r="U375" s="43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3"/>
      <c r="S376" s="1"/>
      <c r="T376" s="1"/>
      <c r="U376" s="43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3"/>
      <c r="S377" s="1"/>
      <c r="T377" s="1"/>
      <c r="U377" s="43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3"/>
      <c r="S378" s="1"/>
      <c r="T378" s="1"/>
      <c r="U378" s="43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3"/>
      <c r="S379" s="1"/>
      <c r="T379" s="1"/>
      <c r="U379" s="43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3"/>
      <c r="S380" s="1"/>
      <c r="T380" s="1"/>
      <c r="U380" s="43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3"/>
      <c r="S381" s="1"/>
      <c r="T381" s="1"/>
      <c r="U381" s="43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3"/>
      <c r="S382" s="1"/>
      <c r="T382" s="1"/>
      <c r="U382" s="43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3"/>
      <c r="S383" s="1"/>
      <c r="T383" s="1"/>
      <c r="U383" s="43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3"/>
      <c r="S384" s="1"/>
      <c r="T384" s="1"/>
      <c r="U384" s="43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3"/>
      <c r="S385" s="1"/>
      <c r="T385" s="1"/>
      <c r="U385" s="43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3"/>
      <c r="S386" s="1"/>
      <c r="T386" s="1"/>
      <c r="U386" s="43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3"/>
      <c r="S387" s="1"/>
      <c r="T387" s="1"/>
      <c r="U387" s="43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3"/>
      <c r="S388" s="1"/>
      <c r="T388" s="1"/>
      <c r="U388" s="43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3"/>
      <c r="S389" s="1"/>
      <c r="T389" s="1"/>
      <c r="U389" s="43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3"/>
      <c r="S390" s="1"/>
      <c r="T390" s="1"/>
      <c r="U390" s="43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3"/>
      <c r="S391" s="1"/>
      <c r="T391" s="1"/>
      <c r="U391" s="43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3"/>
      <c r="S392" s="1"/>
      <c r="T392" s="1"/>
      <c r="U392" s="43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3"/>
      <c r="S393" s="1"/>
      <c r="T393" s="1"/>
      <c r="U393" s="43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3"/>
      <c r="S394" s="1"/>
      <c r="T394" s="1"/>
      <c r="U394" s="43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3"/>
      <c r="S395" s="1"/>
      <c r="T395" s="1"/>
      <c r="U395" s="43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3"/>
      <c r="S396" s="1"/>
      <c r="T396" s="1"/>
      <c r="U396" s="43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3"/>
      <c r="S397" s="1"/>
      <c r="T397" s="1"/>
      <c r="U397" s="43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3"/>
      <c r="S398" s="1"/>
      <c r="T398" s="1"/>
      <c r="U398" s="43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3"/>
      <c r="S399" s="1"/>
      <c r="T399" s="1"/>
      <c r="U399" s="43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3"/>
      <c r="S400" s="1"/>
      <c r="T400" s="1"/>
      <c r="U400" s="43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3"/>
      <c r="S401" s="1"/>
      <c r="T401" s="1"/>
      <c r="U401" s="43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3"/>
      <c r="S402" s="1"/>
      <c r="T402" s="1"/>
      <c r="U402" s="43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3"/>
      <c r="S403" s="1"/>
      <c r="T403" s="1"/>
      <c r="U403" s="43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3"/>
      <c r="S404" s="1"/>
      <c r="T404" s="1"/>
      <c r="U404" s="43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3"/>
      <c r="S405" s="1"/>
      <c r="T405" s="1"/>
      <c r="U405" s="43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3"/>
      <c r="S406" s="1"/>
      <c r="T406" s="1"/>
      <c r="U406" s="43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3"/>
      <c r="S407" s="1"/>
      <c r="T407" s="1"/>
      <c r="U407" s="43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3"/>
      <c r="S408" s="1"/>
      <c r="T408" s="1"/>
      <c r="U408" s="43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3"/>
      <c r="S409" s="1"/>
      <c r="T409" s="1"/>
      <c r="U409" s="43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3"/>
      <c r="S410" s="1"/>
      <c r="T410" s="1"/>
      <c r="U410" s="43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3"/>
      <c r="S411" s="1"/>
      <c r="T411" s="1"/>
      <c r="U411" s="43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3"/>
      <c r="S412" s="1"/>
      <c r="T412" s="1"/>
      <c r="U412" s="43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3"/>
      <c r="S413" s="1"/>
      <c r="T413" s="1"/>
      <c r="U413" s="43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3"/>
      <c r="S414" s="1"/>
      <c r="T414" s="1"/>
      <c r="U414" s="43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3"/>
      <c r="S415" s="1"/>
      <c r="T415" s="1"/>
      <c r="U415" s="43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3"/>
      <c r="S416" s="1"/>
      <c r="T416" s="1"/>
      <c r="U416" s="43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3"/>
      <c r="S417" s="1"/>
      <c r="T417" s="1"/>
      <c r="U417" s="43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3"/>
      <c r="S418" s="1"/>
      <c r="T418" s="1"/>
      <c r="U418" s="43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3"/>
      <c r="S419" s="1"/>
      <c r="T419" s="1"/>
      <c r="U419" s="43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3"/>
      <c r="S420" s="1"/>
      <c r="T420" s="1"/>
      <c r="U420" s="43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3"/>
      <c r="S421" s="1"/>
      <c r="T421" s="1"/>
      <c r="U421" s="43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3"/>
      <c r="S422" s="1"/>
      <c r="T422" s="1"/>
      <c r="U422" s="43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3"/>
      <c r="S423" s="1"/>
      <c r="T423" s="1"/>
      <c r="U423" s="43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3"/>
      <c r="S424" s="1"/>
      <c r="T424" s="1"/>
      <c r="U424" s="43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3"/>
      <c r="S425" s="1"/>
      <c r="T425" s="1"/>
      <c r="U425" s="43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3"/>
      <c r="S426" s="1"/>
      <c r="T426" s="1"/>
      <c r="U426" s="43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3"/>
      <c r="S427" s="1"/>
      <c r="T427" s="1"/>
      <c r="U427" s="43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3"/>
      <c r="S428" s="1"/>
      <c r="T428" s="1"/>
      <c r="U428" s="43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3"/>
      <c r="S429" s="1"/>
      <c r="T429" s="1"/>
      <c r="U429" s="43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3"/>
      <c r="S430" s="1"/>
      <c r="T430" s="1"/>
      <c r="U430" s="43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3"/>
      <c r="S431" s="1"/>
      <c r="T431" s="1"/>
      <c r="U431" s="43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3"/>
      <c r="S432" s="1"/>
      <c r="T432" s="1"/>
      <c r="U432" s="43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3"/>
      <c r="S433" s="1"/>
      <c r="T433" s="1"/>
      <c r="U433" s="43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3"/>
      <c r="S434" s="1"/>
      <c r="T434" s="1"/>
      <c r="U434" s="43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3"/>
      <c r="S435" s="1"/>
      <c r="T435" s="1"/>
      <c r="U435" s="43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3"/>
      <c r="S436" s="1"/>
      <c r="T436" s="1"/>
      <c r="U436" s="43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3"/>
      <c r="S437" s="1"/>
      <c r="T437" s="1"/>
      <c r="U437" s="43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3"/>
      <c r="S438" s="1"/>
      <c r="T438" s="1"/>
      <c r="U438" s="43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3"/>
      <c r="S439" s="1"/>
      <c r="T439" s="1"/>
      <c r="U439" s="43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3"/>
      <c r="S440" s="1"/>
      <c r="T440" s="1"/>
      <c r="U440" s="43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3"/>
      <c r="S441" s="1"/>
      <c r="T441" s="1"/>
      <c r="U441" s="43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3"/>
      <c r="S442" s="1"/>
      <c r="T442" s="1"/>
      <c r="U442" s="43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3"/>
      <c r="S443" s="1"/>
      <c r="T443" s="1"/>
      <c r="U443" s="43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3"/>
      <c r="S444" s="1"/>
      <c r="T444" s="1"/>
      <c r="U444" s="43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3"/>
      <c r="S445" s="1"/>
      <c r="T445" s="1"/>
      <c r="U445" s="43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3"/>
      <c r="S446" s="1"/>
      <c r="T446" s="1"/>
      <c r="U446" s="43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3"/>
      <c r="S447" s="1"/>
      <c r="T447" s="1"/>
      <c r="U447" s="43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3"/>
      <c r="S448" s="1"/>
      <c r="T448" s="1"/>
      <c r="U448" s="43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3"/>
      <c r="S449" s="1"/>
      <c r="T449" s="1"/>
      <c r="U449" s="43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3"/>
      <c r="S450" s="1"/>
      <c r="T450" s="1"/>
      <c r="U450" s="43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3"/>
      <c r="S451" s="1"/>
      <c r="T451" s="1"/>
      <c r="U451" s="43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3"/>
      <c r="S452" s="1"/>
      <c r="T452" s="1"/>
      <c r="U452" s="43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3"/>
      <c r="S453" s="1"/>
      <c r="T453" s="1"/>
      <c r="U453" s="43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3"/>
      <c r="S454" s="1"/>
      <c r="T454" s="1"/>
      <c r="U454" s="43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3"/>
      <c r="S455" s="1"/>
      <c r="T455" s="1"/>
      <c r="U455" s="43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3"/>
      <c r="S456" s="1"/>
      <c r="T456" s="1"/>
      <c r="U456" s="43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3"/>
      <c r="S457" s="1"/>
      <c r="T457" s="1"/>
      <c r="U457" s="43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3"/>
      <c r="S458" s="1"/>
      <c r="T458" s="1"/>
      <c r="U458" s="43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3"/>
      <c r="S459" s="1"/>
      <c r="T459" s="1"/>
      <c r="U459" s="43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3"/>
      <c r="S460" s="1"/>
      <c r="T460" s="1"/>
      <c r="U460" s="43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3"/>
      <c r="S461" s="1"/>
      <c r="T461" s="1"/>
      <c r="U461" s="43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3"/>
      <c r="S462" s="1"/>
      <c r="T462" s="1"/>
      <c r="U462" s="43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3"/>
      <c r="S463" s="1"/>
      <c r="T463" s="1"/>
      <c r="U463" s="43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3"/>
      <c r="S464" s="1"/>
      <c r="T464" s="1"/>
      <c r="U464" s="43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3"/>
      <c r="S465" s="1"/>
      <c r="T465" s="1"/>
      <c r="U465" s="43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3"/>
      <c r="S466" s="1"/>
      <c r="T466" s="1"/>
      <c r="U466" s="43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3"/>
      <c r="S467" s="1"/>
      <c r="T467" s="1"/>
      <c r="U467" s="43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3"/>
      <c r="S468" s="1"/>
      <c r="T468" s="1"/>
      <c r="U468" s="43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3"/>
      <c r="S469" s="1"/>
      <c r="T469" s="1"/>
      <c r="U469" s="43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3"/>
      <c r="S470" s="1"/>
      <c r="T470" s="1"/>
      <c r="U470" s="43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3"/>
      <c r="S471" s="1"/>
      <c r="T471" s="1"/>
      <c r="U471" s="43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3"/>
      <c r="S472" s="1"/>
      <c r="T472" s="1"/>
      <c r="U472" s="43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3"/>
      <c r="S473" s="1"/>
      <c r="T473" s="1"/>
      <c r="U473" s="43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3"/>
      <c r="S474" s="1"/>
      <c r="T474" s="1"/>
      <c r="U474" s="43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3"/>
      <c r="S475" s="1"/>
      <c r="T475" s="1"/>
      <c r="U475" s="43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3"/>
      <c r="S476" s="1"/>
      <c r="T476" s="1"/>
      <c r="U476" s="43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3"/>
      <c r="S477" s="1"/>
      <c r="T477" s="1"/>
      <c r="U477" s="43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3"/>
      <c r="S478" s="1"/>
      <c r="T478" s="1"/>
      <c r="U478" s="43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3"/>
      <c r="S479" s="1"/>
      <c r="T479" s="1"/>
      <c r="U479" s="43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3"/>
      <c r="S480" s="1"/>
      <c r="T480" s="1"/>
      <c r="U480" s="43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3"/>
      <c r="S481" s="1"/>
      <c r="T481" s="1"/>
      <c r="U481" s="43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3"/>
      <c r="S482" s="1"/>
      <c r="T482" s="1"/>
      <c r="U482" s="43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3"/>
      <c r="S483" s="1"/>
      <c r="T483" s="1"/>
      <c r="U483" s="43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3"/>
      <c r="S484" s="1"/>
      <c r="T484" s="1"/>
      <c r="U484" s="43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3"/>
      <c r="S485" s="1"/>
      <c r="T485" s="1"/>
      <c r="U485" s="43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3"/>
      <c r="S486" s="1"/>
      <c r="T486" s="1"/>
      <c r="U486" s="43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3"/>
      <c r="S487" s="1"/>
      <c r="T487" s="1"/>
      <c r="U487" s="43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3"/>
      <c r="S488" s="1"/>
      <c r="T488" s="1"/>
      <c r="U488" s="43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3"/>
      <c r="S489" s="1"/>
      <c r="T489" s="1"/>
      <c r="U489" s="43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3"/>
      <c r="S490" s="1"/>
      <c r="T490" s="1"/>
      <c r="U490" s="43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3"/>
      <c r="S491" s="1"/>
      <c r="T491" s="1"/>
      <c r="U491" s="43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3"/>
      <c r="S492" s="1"/>
      <c r="T492" s="1"/>
      <c r="U492" s="43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3"/>
      <c r="S493" s="1"/>
      <c r="T493" s="1"/>
      <c r="U493" s="43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3"/>
      <c r="S494" s="1"/>
      <c r="T494" s="1"/>
      <c r="U494" s="43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3"/>
      <c r="S495" s="1"/>
      <c r="T495" s="1"/>
      <c r="U495" s="43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3"/>
      <c r="S496" s="1"/>
      <c r="T496" s="1"/>
      <c r="U496" s="43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3"/>
      <c r="S497" s="1"/>
      <c r="T497" s="1"/>
      <c r="U497" s="43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3"/>
      <c r="S498" s="1"/>
      <c r="T498" s="1"/>
      <c r="U498" s="43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3"/>
      <c r="S499" s="1"/>
      <c r="T499" s="1"/>
      <c r="U499" s="43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3"/>
      <c r="S500" s="1"/>
      <c r="T500" s="1"/>
      <c r="U500" s="43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3"/>
      <c r="S501" s="1"/>
      <c r="T501" s="1"/>
      <c r="U501" s="43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3"/>
      <c r="S502" s="1"/>
      <c r="T502" s="1"/>
      <c r="U502" s="43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3"/>
      <c r="S503" s="1"/>
      <c r="T503" s="1"/>
      <c r="U503" s="43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3"/>
      <c r="S504" s="1"/>
      <c r="T504" s="1"/>
      <c r="U504" s="43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3"/>
      <c r="S505" s="1"/>
      <c r="T505" s="1"/>
      <c r="U505" s="43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3"/>
      <c r="S506" s="1"/>
      <c r="T506" s="1"/>
      <c r="U506" s="43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3"/>
      <c r="S507" s="1"/>
      <c r="T507" s="1"/>
      <c r="U507" s="43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3"/>
      <c r="S508" s="1"/>
      <c r="T508" s="1"/>
      <c r="U508" s="43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3"/>
      <c r="S509" s="1"/>
      <c r="T509" s="1"/>
      <c r="U509" s="43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3"/>
      <c r="S510" s="1"/>
      <c r="T510" s="1"/>
      <c r="U510" s="43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3"/>
      <c r="S511" s="1"/>
      <c r="T511" s="1"/>
      <c r="U511" s="43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3"/>
      <c r="S512" s="1"/>
      <c r="T512" s="1"/>
      <c r="U512" s="43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3"/>
      <c r="S513" s="1"/>
      <c r="T513" s="1"/>
      <c r="U513" s="43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3"/>
      <c r="S514" s="1"/>
      <c r="T514" s="1"/>
      <c r="U514" s="43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3"/>
      <c r="S515" s="1"/>
      <c r="T515" s="1"/>
      <c r="U515" s="43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3"/>
      <c r="S516" s="1"/>
      <c r="T516" s="1"/>
      <c r="U516" s="43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3"/>
      <c r="S517" s="1"/>
      <c r="T517" s="1"/>
      <c r="U517" s="43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3"/>
      <c r="S518" s="1"/>
      <c r="T518" s="1"/>
      <c r="U518" s="43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3"/>
      <c r="S519" s="1"/>
      <c r="T519" s="1"/>
      <c r="U519" s="43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3"/>
      <c r="S520" s="1"/>
      <c r="T520" s="1"/>
      <c r="U520" s="43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3"/>
      <c r="S521" s="1"/>
      <c r="T521" s="1"/>
      <c r="U521" s="43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3"/>
      <c r="S522" s="1"/>
      <c r="T522" s="1"/>
      <c r="U522" s="43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3"/>
      <c r="S523" s="1"/>
      <c r="T523" s="1"/>
      <c r="U523" s="43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3"/>
      <c r="S524" s="1"/>
      <c r="T524" s="1"/>
      <c r="U524" s="43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3"/>
      <c r="S525" s="1"/>
      <c r="T525" s="1"/>
      <c r="U525" s="43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3"/>
      <c r="S526" s="1"/>
      <c r="T526" s="1"/>
      <c r="U526" s="43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3"/>
      <c r="S527" s="1"/>
      <c r="T527" s="1"/>
      <c r="U527" s="43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3"/>
      <c r="S528" s="1"/>
      <c r="T528" s="1"/>
      <c r="U528" s="43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3"/>
      <c r="S529" s="1"/>
      <c r="T529" s="1"/>
      <c r="U529" s="43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3"/>
      <c r="S530" s="1"/>
      <c r="T530" s="1"/>
      <c r="U530" s="43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3"/>
      <c r="S531" s="1"/>
      <c r="T531" s="1"/>
      <c r="U531" s="43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3"/>
      <c r="S532" s="1"/>
      <c r="T532" s="1"/>
      <c r="U532" s="43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3"/>
      <c r="S533" s="1"/>
      <c r="T533" s="1"/>
      <c r="U533" s="43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3"/>
      <c r="S534" s="1"/>
      <c r="T534" s="1"/>
      <c r="U534" s="43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3"/>
      <c r="S535" s="1"/>
      <c r="T535" s="1"/>
      <c r="U535" s="43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3"/>
      <c r="S536" s="1"/>
      <c r="T536" s="1"/>
      <c r="U536" s="43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3"/>
      <c r="S537" s="1"/>
      <c r="T537" s="1"/>
      <c r="U537" s="43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3"/>
      <c r="S538" s="1"/>
      <c r="T538" s="1"/>
      <c r="U538" s="43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3"/>
      <c r="S539" s="1"/>
      <c r="T539" s="1"/>
      <c r="U539" s="43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3"/>
      <c r="S540" s="1"/>
      <c r="T540" s="1"/>
      <c r="U540" s="43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3"/>
      <c r="S541" s="1"/>
      <c r="T541" s="1"/>
      <c r="U541" s="43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3"/>
      <c r="S542" s="1"/>
      <c r="T542" s="1"/>
      <c r="U542" s="43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3"/>
      <c r="S543" s="1"/>
      <c r="T543" s="1"/>
      <c r="U543" s="43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3"/>
      <c r="S544" s="1"/>
      <c r="T544" s="1"/>
      <c r="U544" s="43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3"/>
      <c r="S545" s="1"/>
      <c r="T545" s="1"/>
      <c r="U545" s="43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3"/>
      <c r="S546" s="1"/>
      <c r="T546" s="1"/>
      <c r="U546" s="43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3"/>
      <c r="S547" s="1"/>
      <c r="T547" s="1"/>
      <c r="U547" s="43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3"/>
      <c r="S548" s="1"/>
      <c r="T548" s="1"/>
      <c r="U548" s="43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3"/>
      <c r="S549" s="1"/>
      <c r="T549" s="1"/>
      <c r="U549" s="43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3"/>
      <c r="S550" s="1"/>
      <c r="T550" s="1"/>
      <c r="U550" s="43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3"/>
      <c r="S551" s="1"/>
      <c r="T551" s="1"/>
      <c r="U551" s="43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3"/>
      <c r="S552" s="1"/>
      <c r="T552" s="1"/>
      <c r="U552" s="43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3"/>
      <c r="S553" s="1"/>
      <c r="T553" s="1"/>
      <c r="U553" s="43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3"/>
      <c r="S554" s="1"/>
      <c r="T554" s="1"/>
      <c r="U554" s="43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3"/>
      <c r="S555" s="1"/>
      <c r="T555" s="1"/>
      <c r="U555" s="43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3"/>
      <c r="S556" s="1"/>
      <c r="T556" s="1"/>
      <c r="U556" s="43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3"/>
      <c r="S557" s="1"/>
      <c r="T557" s="1"/>
      <c r="U557" s="43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3"/>
      <c r="S558" s="1"/>
      <c r="T558" s="1"/>
      <c r="U558" s="43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3"/>
      <c r="S559" s="1"/>
      <c r="T559" s="1"/>
      <c r="U559" s="43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3"/>
      <c r="S560" s="1"/>
      <c r="T560" s="1"/>
      <c r="U560" s="43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3"/>
      <c r="S561" s="1"/>
      <c r="T561" s="1"/>
      <c r="U561" s="43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3"/>
      <c r="S562" s="1"/>
      <c r="T562" s="1"/>
      <c r="U562" s="43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3"/>
      <c r="S563" s="1"/>
      <c r="T563" s="1"/>
      <c r="U563" s="43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3"/>
      <c r="S564" s="1"/>
      <c r="T564" s="1"/>
      <c r="U564" s="43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3"/>
      <c r="S565" s="1"/>
      <c r="T565" s="1"/>
      <c r="U565" s="43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3"/>
      <c r="S566" s="1"/>
      <c r="T566" s="1"/>
      <c r="U566" s="43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3"/>
      <c r="S567" s="1"/>
      <c r="T567" s="1"/>
      <c r="U567" s="43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3"/>
      <c r="S568" s="1"/>
      <c r="T568" s="1"/>
      <c r="U568" s="43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3"/>
      <c r="S569" s="1"/>
      <c r="T569" s="1"/>
      <c r="U569" s="43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3"/>
      <c r="S570" s="1"/>
      <c r="T570" s="1"/>
      <c r="U570" s="43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3"/>
      <c r="S571" s="1"/>
      <c r="T571" s="1"/>
      <c r="U571" s="43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3"/>
      <c r="S572" s="1"/>
      <c r="T572" s="1"/>
      <c r="U572" s="43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3"/>
      <c r="S573" s="1"/>
      <c r="T573" s="1"/>
      <c r="U573" s="43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3"/>
      <c r="S574" s="1"/>
      <c r="T574" s="1"/>
      <c r="U574" s="43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3"/>
      <c r="S575" s="1"/>
      <c r="T575" s="1"/>
      <c r="U575" s="43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3"/>
      <c r="S576" s="1"/>
      <c r="T576" s="1"/>
      <c r="U576" s="43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3"/>
      <c r="S577" s="1"/>
      <c r="T577" s="1"/>
      <c r="U577" s="43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3"/>
      <c r="S578" s="1"/>
      <c r="T578" s="1"/>
      <c r="U578" s="43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3"/>
      <c r="S579" s="1"/>
      <c r="T579" s="1"/>
      <c r="U579" s="43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3"/>
      <c r="S580" s="1"/>
      <c r="T580" s="1"/>
      <c r="U580" s="43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3"/>
      <c r="S581" s="1"/>
      <c r="T581" s="1"/>
      <c r="U581" s="43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3"/>
      <c r="S582" s="1"/>
      <c r="T582" s="1"/>
      <c r="U582" s="43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3"/>
      <c r="S583" s="1"/>
      <c r="T583" s="1"/>
      <c r="U583" s="43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3"/>
      <c r="S584" s="1"/>
      <c r="T584" s="1"/>
      <c r="U584" s="43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3"/>
      <c r="S585" s="1"/>
      <c r="T585" s="1"/>
      <c r="U585" s="43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3"/>
      <c r="S586" s="1"/>
      <c r="T586" s="1"/>
      <c r="U586" s="43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3"/>
      <c r="S587" s="1"/>
      <c r="T587" s="1"/>
      <c r="U587" s="43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3"/>
      <c r="S588" s="1"/>
      <c r="T588" s="1"/>
      <c r="U588" s="43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3"/>
      <c r="S589" s="1"/>
      <c r="T589" s="1"/>
      <c r="U589" s="43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3"/>
      <c r="S590" s="1"/>
      <c r="T590" s="1"/>
      <c r="U590" s="43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3"/>
      <c r="S591" s="1"/>
      <c r="T591" s="1"/>
      <c r="U591" s="43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3"/>
      <c r="S592" s="1"/>
      <c r="T592" s="1"/>
      <c r="U592" s="43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3"/>
      <c r="S593" s="1"/>
      <c r="T593" s="1"/>
      <c r="U593" s="43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3"/>
      <c r="S594" s="1"/>
      <c r="T594" s="1"/>
      <c r="U594" s="43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3"/>
      <c r="S595" s="1"/>
      <c r="T595" s="1"/>
      <c r="U595" s="43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3"/>
      <c r="S596" s="1"/>
      <c r="T596" s="1"/>
      <c r="U596" s="43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3"/>
      <c r="S597" s="1"/>
      <c r="T597" s="1"/>
      <c r="U597" s="43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3"/>
      <c r="S598" s="1"/>
      <c r="T598" s="1"/>
      <c r="U598" s="43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3"/>
      <c r="S599" s="1"/>
      <c r="T599" s="1"/>
      <c r="U599" s="43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3"/>
      <c r="S600" s="1"/>
      <c r="T600" s="1"/>
      <c r="U600" s="43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3"/>
      <c r="S601" s="1"/>
      <c r="T601" s="1"/>
      <c r="U601" s="43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3"/>
      <c r="S602" s="1"/>
      <c r="T602" s="1"/>
      <c r="U602" s="43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3"/>
      <c r="S603" s="1"/>
      <c r="T603" s="1"/>
      <c r="U603" s="43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3"/>
      <c r="S604" s="1"/>
      <c r="T604" s="1"/>
      <c r="U604" s="43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3"/>
      <c r="S605" s="1"/>
      <c r="T605" s="1"/>
      <c r="U605" s="43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3"/>
      <c r="S606" s="1"/>
      <c r="T606" s="1"/>
      <c r="U606" s="43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3"/>
      <c r="S607" s="1"/>
      <c r="T607" s="1"/>
      <c r="U607" s="43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3"/>
      <c r="S608" s="1"/>
      <c r="T608" s="1"/>
      <c r="U608" s="43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3"/>
      <c r="S609" s="1"/>
      <c r="T609" s="1"/>
      <c r="U609" s="43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3"/>
      <c r="S610" s="1"/>
      <c r="T610" s="1"/>
      <c r="U610" s="43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3"/>
      <c r="S611" s="1"/>
      <c r="T611" s="1"/>
      <c r="U611" s="43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3"/>
      <c r="S612" s="1"/>
      <c r="T612" s="1"/>
      <c r="U612" s="43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3"/>
      <c r="S613" s="1"/>
      <c r="T613" s="1"/>
      <c r="U613" s="43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3"/>
      <c r="S614" s="1"/>
      <c r="T614" s="1"/>
      <c r="U614" s="43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3"/>
      <c r="S615" s="1"/>
      <c r="T615" s="1"/>
      <c r="U615" s="43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3"/>
      <c r="S616" s="1"/>
      <c r="T616" s="1"/>
      <c r="U616" s="43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3"/>
      <c r="S617" s="1"/>
      <c r="T617" s="1"/>
      <c r="U617" s="43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3"/>
      <c r="S618" s="1"/>
      <c r="T618" s="1"/>
      <c r="U618" s="43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3"/>
      <c r="S619" s="1"/>
      <c r="T619" s="1"/>
      <c r="U619" s="43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3"/>
      <c r="S620" s="1"/>
      <c r="T620" s="1"/>
      <c r="U620" s="43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3"/>
      <c r="S621" s="1"/>
      <c r="T621" s="1"/>
      <c r="U621" s="43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3"/>
      <c r="S622" s="1"/>
      <c r="T622" s="1"/>
      <c r="U622" s="43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3"/>
      <c r="S623" s="1"/>
      <c r="T623" s="1"/>
      <c r="U623" s="43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3"/>
      <c r="S624" s="1"/>
      <c r="T624" s="1"/>
      <c r="U624" s="43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3"/>
      <c r="S625" s="1"/>
      <c r="T625" s="1"/>
      <c r="U625" s="43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3"/>
      <c r="S626" s="1"/>
      <c r="T626" s="1"/>
      <c r="U626" s="43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1:5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3"/>
      <c r="S627" s="1"/>
      <c r="T627" s="1"/>
      <c r="U627" s="43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1:5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3"/>
      <c r="S628" s="1"/>
      <c r="T628" s="1"/>
      <c r="U628" s="43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1:5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3"/>
      <c r="S629" s="1"/>
      <c r="T629" s="1"/>
      <c r="U629" s="43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1:5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3"/>
      <c r="S630" s="1"/>
      <c r="T630" s="1"/>
      <c r="U630" s="43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1:5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3"/>
      <c r="S631" s="1"/>
      <c r="T631" s="1"/>
      <c r="U631" s="43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1:5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3"/>
      <c r="S632" s="1"/>
      <c r="T632" s="1"/>
      <c r="U632" s="43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1:5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3"/>
      <c r="S633" s="1"/>
      <c r="T633" s="1"/>
      <c r="U633" s="43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1:5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3"/>
      <c r="S634" s="1"/>
      <c r="T634" s="1"/>
      <c r="U634" s="43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1:5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3"/>
      <c r="S635" s="1"/>
      <c r="T635" s="1"/>
      <c r="U635" s="43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1:5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3"/>
      <c r="S636" s="1"/>
      <c r="T636" s="1"/>
      <c r="U636" s="43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1:5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3"/>
      <c r="S637" s="1"/>
      <c r="T637" s="1"/>
      <c r="U637" s="43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1:5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3"/>
      <c r="S638" s="1"/>
      <c r="T638" s="1"/>
      <c r="U638" s="43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1:5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3"/>
      <c r="S639" s="1"/>
      <c r="T639" s="1"/>
      <c r="U639" s="43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1:5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3"/>
      <c r="S640" s="1"/>
      <c r="T640" s="1"/>
      <c r="U640" s="43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1:5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3"/>
      <c r="S641" s="1"/>
      <c r="T641" s="1"/>
      <c r="U641" s="43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1:5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3"/>
      <c r="S642" s="1"/>
      <c r="T642" s="1"/>
      <c r="U642" s="43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1:5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3"/>
      <c r="S643" s="1"/>
      <c r="T643" s="1"/>
      <c r="U643" s="43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1:5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3"/>
      <c r="S644" s="1"/>
      <c r="T644" s="1"/>
      <c r="U644" s="43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1:5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3"/>
      <c r="S645" s="1"/>
      <c r="T645" s="1"/>
      <c r="U645" s="43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1:5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3"/>
      <c r="S646" s="1"/>
      <c r="T646" s="1"/>
      <c r="U646" s="43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1:5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3"/>
      <c r="S647" s="1"/>
      <c r="T647" s="1"/>
      <c r="U647" s="43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1:5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3"/>
      <c r="S648" s="1"/>
      <c r="T648" s="1"/>
      <c r="U648" s="43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1:5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3"/>
      <c r="S649" s="1"/>
      <c r="T649" s="1"/>
      <c r="U649" s="43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1:5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3"/>
      <c r="S650" s="1"/>
      <c r="T650" s="1"/>
      <c r="U650" s="43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1:5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3"/>
      <c r="S651" s="1"/>
      <c r="T651" s="1"/>
      <c r="U651" s="43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1:5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3"/>
      <c r="S652" s="1"/>
      <c r="T652" s="1"/>
      <c r="U652" s="43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1:5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3"/>
      <c r="S653" s="1"/>
      <c r="T653" s="1"/>
      <c r="U653" s="43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1:5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3"/>
      <c r="S654" s="1"/>
      <c r="T654" s="1"/>
      <c r="U654" s="43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1:5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3"/>
      <c r="S655" s="1"/>
      <c r="T655" s="1"/>
      <c r="U655" s="43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1:5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3"/>
      <c r="S656" s="1"/>
      <c r="T656" s="1"/>
      <c r="U656" s="43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1:5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3"/>
      <c r="S657" s="1"/>
      <c r="T657" s="1"/>
      <c r="U657" s="43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1:5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3"/>
      <c r="S658" s="1"/>
      <c r="T658" s="1"/>
      <c r="U658" s="43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1:5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3"/>
      <c r="S659" s="1"/>
      <c r="T659" s="1"/>
      <c r="U659" s="43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1:5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3"/>
      <c r="S660" s="1"/>
      <c r="T660" s="1"/>
      <c r="U660" s="43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1:5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3"/>
      <c r="S661" s="1"/>
      <c r="T661" s="1"/>
      <c r="U661" s="43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1:5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3"/>
      <c r="S662" s="1"/>
      <c r="T662" s="1"/>
      <c r="U662" s="43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1:5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3"/>
      <c r="S663" s="1"/>
      <c r="T663" s="1"/>
      <c r="U663" s="43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1:5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3"/>
      <c r="S664" s="1"/>
      <c r="T664" s="1"/>
      <c r="U664" s="43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  <row r="665" spans="1:5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3"/>
      <c r="S665" s="1"/>
      <c r="T665" s="1"/>
      <c r="U665" s="43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</row>
    <row r="666" spans="1:5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3"/>
      <c r="S666" s="1"/>
      <c r="T666" s="1"/>
      <c r="U666" s="43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</row>
    <row r="667" spans="1:5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3"/>
      <c r="S667" s="1"/>
      <c r="T667" s="1"/>
      <c r="U667" s="43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</row>
    <row r="668" spans="1:5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3"/>
      <c r="S668" s="1"/>
      <c r="T668" s="1"/>
      <c r="U668" s="43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</row>
    <row r="669" spans="1:5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3"/>
      <c r="S669" s="1"/>
      <c r="T669" s="1"/>
      <c r="U669" s="43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</row>
    <row r="670" spans="1:5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3"/>
      <c r="S670" s="1"/>
      <c r="T670" s="1"/>
      <c r="U670" s="43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</row>
    <row r="671" spans="1:5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3"/>
      <c r="S671" s="1"/>
      <c r="T671" s="1"/>
      <c r="U671" s="43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</row>
    <row r="672" spans="1:5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3"/>
      <c r="S672" s="1"/>
      <c r="T672" s="1"/>
      <c r="U672" s="43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</row>
    <row r="673" spans="1:5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3"/>
      <c r="S673" s="1"/>
      <c r="T673" s="1"/>
      <c r="U673" s="43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</row>
    <row r="674" spans="1:5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3"/>
      <c r="S674" s="1"/>
      <c r="T674" s="1"/>
      <c r="U674" s="43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</row>
    <row r="675" spans="1:5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3"/>
      <c r="S675" s="1"/>
      <c r="T675" s="1"/>
      <c r="U675" s="43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</row>
    <row r="676" spans="1:5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3"/>
      <c r="S676" s="1"/>
      <c r="T676" s="1"/>
      <c r="U676" s="43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</row>
    <row r="677" spans="1:5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3"/>
      <c r="S677" s="1"/>
      <c r="T677" s="1"/>
      <c r="U677" s="43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</row>
    <row r="678" spans="1:5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3"/>
      <c r="S678" s="1"/>
      <c r="T678" s="1"/>
      <c r="U678" s="43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</row>
    <row r="679" spans="1:5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3"/>
      <c r="S679" s="1"/>
      <c r="T679" s="1"/>
      <c r="U679" s="43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</row>
    <row r="680" spans="1:5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3"/>
      <c r="S680" s="1"/>
      <c r="T680" s="1"/>
      <c r="U680" s="43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</row>
    <row r="681" spans="1:5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3"/>
      <c r="S681" s="1"/>
      <c r="T681" s="1"/>
      <c r="U681" s="43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</row>
    <row r="682" spans="1:5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3"/>
      <c r="S682" s="1"/>
      <c r="T682" s="1"/>
      <c r="U682" s="43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</row>
    <row r="683" spans="1:5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3"/>
      <c r="S683" s="1"/>
      <c r="T683" s="1"/>
      <c r="U683" s="43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</row>
    <row r="684" spans="1:5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3"/>
      <c r="S684" s="1"/>
      <c r="T684" s="1"/>
      <c r="U684" s="43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</row>
    <row r="685" spans="1:5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3"/>
      <c r="S685" s="1"/>
      <c r="T685" s="1"/>
      <c r="U685" s="43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</row>
    <row r="686" spans="1:5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3"/>
      <c r="S686" s="1"/>
      <c r="T686" s="1"/>
      <c r="U686" s="43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</row>
    <row r="687" spans="1:5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3"/>
      <c r="S687" s="1"/>
      <c r="T687" s="1"/>
      <c r="U687" s="43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</row>
  </sheetData>
  <sheetProtection/>
  <mergeCells count="49">
    <mergeCell ref="R2:T2"/>
    <mergeCell ref="AW2:AY2"/>
    <mergeCell ref="BA2:BD2"/>
    <mergeCell ref="D11:D12"/>
    <mergeCell ref="D15:D16"/>
    <mergeCell ref="D17:D18"/>
    <mergeCell ref="AE2:AH2"/>
    <mergeCell ref="E1:BD1"/>
    <mergeCell ref="J2:L2"/>
    <mergeCell ref="AA2:AC2"/>
    <mergeCell ref="AN2:AQ2"/>
    <mergeCell ref="AJ2:AL2"/>
    <mergeCell ref="N2:P2"/>
    <mergeCell ref="A7:A37"/>
    <mergeCell ref="D27:D28"/>
    <mergeCell ref="D19:D20"/>
    <mergeCell ref="D21:D22"/>
    <mergeCell ref="B21:B22"/>
    <mergeCell ref="C21:C22"/>
    <mergeCell ref="C15:C16"/>
    <mergeCell ref="C13:C14"/>
    <mergeCell ref="C17:C18"/>
    <mergeCell ref="B25:B26"/>
    <mergeCell ref="A2:A6"/>
    <mergeCell ref="B2:B6"/>
    <mergeCell ref="C2:C6"/>
    <mergeCell ref="D2:D6"/>
    <mergeCell ref="B34:D34"/>
    <mergeCell ref="B36:D36"/>
    <mergeCell ref="C7:C8"/>
    <mergeCell ref="C11:C12"/>
    <mergeCell ref="B19:B20"/>
    <mergeCell ref="C19:C20"/>
    <mergeCell ref="B37:D37"/>
    <mergeCell ref="BE2:BE6"/>
    <mergeCell ref="AS2:AU2"/>
    <mergeCell ref="B7:B8"/>
    <mergeCell ref="B9:B10"/>
    <mergeCell ref="C9:C10"/>
    <mergeCell ref="B11:B12"/>
    <mergeCell ref="AK19:AK20"/>
    <mergeCell ref="AK25:AK26"/>
    <mergeCell ref="D9:D10"/>
    <mergeCell ref="B17:B18"/>
    <mergeCell ref="B13:B14"/>
    <mergeCell ref="B15:B16"/>
    <mergeCell ref="C25:C26"/>
    <mergeCell ref="B27:B28"/>
    <mergeCell ref="C27:C28"/>
  </mergeCells>
  <printOptions/>
  <pageMargins left="0.3937007874015748" right="0.3937007874015748" top="0.3937007874015748" bottom="0.3937007874015748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2019-08-31T05:53:51Z</cp:lastPrinted>
  <dcterms:created xsi:type="dcterms:W3CDTF">2006-09-28T05:33:49Z</dcterms:created>
  <dcterms:modified xsi:type="dcterms:W3CDTF">2020-04-09T06:24:25Z</dcterms:modified>
  <cp:category/>
  <cp:version/>
  <cp:contentType/>
  <cp:contentStatus/>
</cp:coreProperties>
</file>